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ŽUPANIJA\PLANOVI\PLAN 2026.-2028\"/>
    </mc:Choice>
  </mc:AlternateContent>
  <xr:revisionPtr revIDLastSave="0" documentId="13_ncr:1_{3CEA266D-049B-4EE6-B030-E23807F94BDA}" xr6:coauthVersionLast="47" xr6:coauthVersionMax="47" xr10:uidLastSave="{00000000-0000-0000-0000-000000000000}"/>
  <bookViews>
    <workbookView xWindow="-108" yWindow="-108" windowWidth="23256" windowHeight="12576" firstSheet="3" activeTab="5" xr2:uid="{91C7994B-A9CA-4CB4-9E47-795D9F45510A}"/>
  </bookViews>
  <sheets>
    <sheet name="SAŽETAK" sheetId="1" r:id="rId1"/>
    <sheet name="RAČUN PR. I RAS.PREMA EKONOM" sheetId="2" r:id="rId2"/>
    <sheet name="PRIHODI I RASHODI PO IZVORIMA" sheetId="7" r:id="rId3"/>
    <sheet name="PREMA FUNKCIJSKOJ" sheetId="3" r:id="rId4"/>
    <sheet name="RAČUN FINANCIRANJA" sheetId="4" r:id="rId5"/>
    <sheet name="RAČUN FIN. PREMA IZVORIMA" sheetId="5" r:id="rId6"/>
    <sheet name="POSEBNI DIO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7" i="6" l="1"/>
  <c r="F98" i="6"/>
  <c r="G98" i="6"/>
  <c r="G97" i="6" s="1"/>
  <c r="H98" i="6"/>
  <c r="H97" i="6" s="1"/>
  <c r="I98" i="6"/>
  <c r="I97" i="6" s="1"/>
  <c r="E97" i="6"/>
  <c r="E98" i="6"/>
  <c r="D54" i="6"/>
  <c r="C97" i="6"/>
  <c r="C98" i="6"/>
  <c r="B100" i="6"/>
  <c r="B25" i="6"/>
  <c r="B26" i="6"/>
  <c r="I136" i="6" l="1"/>
  <c r="I135" i="6" s="1"/>
  <c r="C128" i="6"/>
  <c r="C127" i="6" s="1"/>
  <c r="D128" i="6"/>
  <c r="D127" i="6" s="1"/>
  <c r="E128" i="6"/>
  <c r="E127" i="6" s="1"/>
  <c r="F128" i="6"/>
  <c r="F127" i="6" s="1"/>
  <c r="G128" i="6"/>
  <c r="G127" i="6" s="1"/>
  <c r="H128" i="6"/>
  <c r="H127" i="6" s="1"/>
  <c r="I128" i="6"/>
  <c r="I127" i="6" s="1"/>
  <c r="C133" i="6"/>
  <c r="C132" i="6" s="1"/>
  <c r="D133" i="6"/>
  <c r="D132" i="6" s="1"/>
  <c r="E133" i="6"/>
  <c r="E132" i="6" s="1"/>
  <c r="F133" i="6"/>
  <c r="F132" i="6" s="1"/>
  <c r="G133" i="6"/>
  <c r="G132" i="6" s="1"/>
  <c r="H133" i="6"/>
  <c r="H132" i="6" s="1"/>
  <c r="I133" i="6"/>
  <c r="I132" i="6" s="1"/>
  <c r="C136" i="6"/>
  <c r="C135" i="6" s="1"/>
  <c r="D136" i="6"/>
  <c r="D135" i="6" s="1"/>
  <c r="E136" i="6"/>
  <c r="E135" i="6" s="1"/>
  <c r="F136" i="6"/>
  <c r="F135" i="6" s="1"/>
  <c r="G136" i="6"/>
  <c r="G135" i="6" s="1"/>
  <c r="H136" i="6"/>
  <c r="H135" i="6" s="1"/>
  <c r="E138" i="6"/>
  <c r="C139" i="6"/>
  <c r="C138" i="6" s="1"/>
  <c r="D139" i="6"/>
  <c r="D138" i="6" s="1"/>
  <c r="E139" i="6"/>
  <c r="F139" i="6"/>
  <c r="F138" i="6" s="1"/>
  <c r="G139" i="6"/>
  <c r="G138" i="6" s="1"/>
  <c r="H139" i="6"/>
  <c r="H138" i="6" s="1"/>
  <c r="I139" i="6"/>
  <c r="I138" i="6" s="1"/>
  <c r="C142" i="6"/>
  <c r="C141" i="6" s="1"/>
  <c r="D142" i="6"/>
  <c r="D141" i="6" s="1"/>
  <c r="E142" i="6"/>
  <c r="E141" i="6" s="1"/>
  <c r="F142" i="6"/>
  <c r="F141" i="6" s="1"/>
  <c r="G142" i="6"/>
  <c r="G141" i="6" s="1"/>
  <c r="H142" i="6"/>
  <c r="H141" i="6" s="1"/>
  <c r="I142" i="6"/>
  <c r="I141" i="6" s="1"/>
  <c r="C111" i="6"/>
  <c r="C110" i="6" s="1"/>
  <c r="D111" i="6"/>
  <c r="D110" i="6" s="1"/>
  <c r="E111" i="6"/>
  <c r="E110" i="6" s="1"/>
  <c r="F111" i="6"/>
  <c r="F110" i="6" s="1"/>
  <c r="G111" i="6"/>
  <c r="G110" i="6" s="1"/>
  <c r="H111" i="6"/>
  <c r="H110" i="6" s="1"/>
  <c r="I111" i="6"/>
  <c r="I110" i="6" s="1"/>
  <c r="C114" i="6"/>
  <c r="C113" i="6" s="1"/>
  <c r="D114" i="6"/>
  <c r="D113" i="6" s="1"/>
  <c r="E114" i="6"/>
  <c r="E113" i="6" s="1"/>
  <c r="F114" i="6"/>
  <c r="F113" i="6" s="1"/>
  <c r="G114" i="6"/>
  <c r="G113" i="6" s="1"/>
  <c r="H114" i="6"/>
  <c r="H113" i="6" s="1"/>
  <c r="I114" i="6"/>
  <c r="I113" i="6" s="1"/>
  <c r="C118" i="6"/>
  <c r="D118" i="6"/>
  <c r="E118" i="6"/>
  <c r="F118" i="6"/>
  <c r="G118" i="6"/>
  <c r="H118" i="6"/>
  <c r="I118" i="6"/>
  <c r="C121" i="6"/>
  <c r="D121" i="6"/>
  <c r="E121" i="6"/>
  <c r="F121" i="6"/>
  <c r="G121" i="6"/>
  <c r="H121" i="6"/>
  <c r="I121" i="6"/>
  <c r="C124" i="6"/>
  <c r="C123" i="6" s="1"/>
  <c r="D124" i="6"/>
  <c r="D123" i="6" s="1"/>
  <c r="E124" i="6"/>
  <c r="E123" i="6" s="1"/>
  <c r="F124" i="6"/>
  <c r="F123" i="6" s="1"/>
  <c r="G124" i="6"/>
  <c r="G123" i="6" s="1"/>
  <c r="H124" i="6"/>
  <c r="H123" i="6" s="1"/>
  <c r="I124" i="6"/>
  <c r="I123" i="6" s="1"/>
  <c r="C103" i="6"/>
  <c r="D103" i="6"/>
  <c r="D102" i="6" s="1"/>
  <c r="D101" i="6" s="1"/>
  <c r="E103" i="6"/>
  <c r="F103" i="6"/>
  <c r="G103" i="6"/>
  <c r="H103" i="6"/>
  <c r="I103" i="6"/>
  <c r="C105" i="6"/>
  <c r="D105" i="6"/>
  <c r="E105" i="6"/>
  <c r="F105" i="6"/>
  <c r="G105" i="6"/>
  <c r="H105" i="6"/>
  <c r="I105" i="6"/>
  <c r="C92" i="6"/>
  <c r="D92" i="6"/>
  <c r="E92" i="6"/>
  <c r="F92" i="6"/>
  <c r="G92" i="6"/>
  <c r="H92" i="6"/>
  <c r="I92" i="6"/>
  <c r="C94" i="6"/>
  <c r="D94" i="6"/>
  <c r="E94" i="6"/>
  <c r="F94" i="6"/>
  <c r="G94" i="6"/>
  <c r="H94" i="6"/>
  <c r="I94" i="6"/>
  <c r="C88" i="6"/>
  <c r="C87" i="6" s="1"/>
  <c r="C86" i="6" s="1"/>
  <c r="D88" i="6"/>
  <c r="D87" i="6" s="1"/>
  <c r="D86" i="6" s="1"/>
  <c r="E88" i="6"/>
  <c r="E87" i="6" s="1"/>
  <c r="E86" i="6" s="1"/>
  <c r="F88" i="6"/>
  <c r="F87" i="6" s="1"/>
  <c r="F86" i="6" s="1"/>
  <c r="G88" i="6"/>
  <c r="G87" i="6" s="1"/>
  <c r="G86" i="6" s="1"/>
  <c r="H88" i="6"/>
  <c r="H87" i="6" s="1"/>
  <c r="H86" i="6" s="1"/>
  <c r="I88" i="6"/>
  <c r="I87" i="6" s="1"/>
  <c r="I86" i="6" s="1"/>
  <c r="I79" i="6"/>
  <c r="H79" i="6"/>
  <c r="G79" i="6"/>
  <c r="F79" i="6"/>
  <c r="E79" i="6"/>
  <c r="D79" i="6"/>
  <c r="C79" i="6"/>
  <c r="B79" i="6"/>
  <c r="C65" i="6"/>
  <c r="C64" i="6" s="1"/>
  <c r="D65" i="6"/>
  <c r="D64" i="6" s="1"/>
  <c r="E65" i="6"/>
  <c r="E64" i="6" s="1"/>
  <c r="F65" i="6"/>
  <c r="F64" i="6" s="1"/>
  <c r="G65" i="6"/>
  <c r="G64" i="6" s="1"/>
  <c r="H65" i="6"/>
  <c r="H64" i="6" s="1"/>
  <c r="I65" i="6"/>
  <c r="I64" i="6" s="1"/>
  <c r="C69" i="6"/>
  <c r="D69" i="6"/>
  <c r="D68" i="6" s="1"/>
  <c r="E69" i="6"/>
  <c r="F69" i="6"/>
  <c r="G69" i="6"/>
  <c r="H69" i="6"/>
  <c r="I69" i="6"/>
  <c r="C73" i="6"/>
  <c r="D73" i="6"/>
  <c r="E73" i="6"/>
  <c r="F73" i="6"/>
  <c r="G73" i="6"/>
  <c r="H73" i="6"/>
  <c r="I73" i="6"/>
  <c r="C76" i="6"/>
  <c r="C75" i="6" s="1"/>
  <c r="D76" i="6"/>
  <c r="D75" i="6" s="1"/>
  <c r="E76" i="6"/>
  <c r="E75" i="6" s="1"/>
  <c r="F76" i="6"/>
  <c r="F75" i="6" s="1"/>
  <c r="G76" i="6"/>
  <c r="G75" i="6" s="1"/>
  <c r="H76" i="6"/>
  <c r="H75" i="6" s="1"/>
  <c r="I76" i="6"/>
  <c r="I75" i="6" s="1"/>
  <c r="C81" i="6"/>
  <c r="C78" i="6" s="1"/>
  <c r="D81" i="6"/>
  <c r="E81" i="6"/>
  <c r="F81" i="6"/>
  <c r="F78" i="6" s="1"/>
  <c r="G81" i="6"/>
  <c r="H81" i="6"/>
  <c r="H78" i="6" s="1"/>
  <c r="I81" i="6"/>
  <c r="I78" i="6" s="1"/>
  <c r="C84" i="6"/>
  <c r="C83" i="6" s="1"/>
  <c r="D84" i="6"/>
  <c r="D83" i="6" s="1"/>
  <c r="E84" i="6"/>
  <c r="E83" i="6" s="1"/>
  <c r="F84" i="6"/>
  <c r="F83" i="6" s="1"/>
  <c r="G84" i="6"/>
  <c r="G83" i="6" s="1"/>
  <c r="H84" i="6"/>
  <c r="H83" i="6" s="1"/>
  <c r="I84" i="6"/>
  <c r="I83" i="6" s="1"/>
  <c r="C57" i="6"/>
  <c r="C56" i="6" s="1"/>
  <c r="B57" i="6"/>
  <c r="B56" i="6" s="1"/>
  <c r="F57" i="6"/>
  <c r="F56" i="6" s="1"/>
  <c r="G57" i="6"/>
  <c r="G56" i="6" s="1"/>
  <c r="H57" i="6"/>
  <c r="H56" i="6" s="1"/>
  <c r="I57" i="6"/>
  <c r="I56" i="6" s="1"/>
  <c r="E57" i="6"/>
  <c r="E56" i="6" s="1"/>
  <c r="D57" i="6"/>
  <c r="D56" i="6" s="1"/>
  <c r="F60" i="6"/>
  <c r="C61" i="6"/>
  <c r="C60" i="6" s="1"/>
  <c r="D61" i="6"/>
  <c r="D60" i="6" s="1"/>
  <c r="E61" i="6"/>
  <c r="E60" i="6" s="1"/>
  <c r="F61" i="6"/>
  <c r="G61" i="6"/>
  <c r="G60" i="6" s="1"/>
  <c r="H61" i="6"/>
  <c r="H60" i="6" s="1"/>
  <c r="I61" i="6"/>
  <c r="I60" i="6" s="1"/>
  <c r="C96" i="6"/>
  <c r="C54" i="6" s="1"/>
  <c r="D96" i="6"/>
  <c r="E96" i="6"/>
  <c r="E54" i="6" s="1"/>
  <c r="F96" i="6"/>
  <c r="F54" i="6" s="1"/>
  <c r="G96" i="6"/>
  <c r="G54" i="6" s="1"/>
  <c r="H96" i="6"/>
  <c r="H54" i="6" s="1"/>
  <c r="I96" i="6"/>
  <c r="I54" i="6" s="1"/>
  <c r="B84" i="6"/>
  <c r="B83" i="6" s="1"/>
  <c r="B76" i="6"/>
  <c r="B75" i="6" s="1"/>
  <c r="D49" i="6"/>
  <c r="E49" i="6"/>
  <c r="F49" i="6"/>
  <c r="G49" i="6"/>
  <c r="H49" i="6"/>
  <c r="I49" i="6"/>
  <c r="D52" i="6"/>
  <c r="E52" i="6"/>
  <c r="F52" i="6"/>
  <c r="G52" i="6"/>
  <c r="H52" i="6"/>
  <c r="I52" i="6"/>
  <c r="C52" i="6"/>
  <c r="B52" i="6"/>
  <c r="C49" i="6"/>
  <c r="C48" i="6" s="1"/>
  <c r="D39" i="6"/>
  <c r="D38" i="6" s="1"/>
  <c r="E39" i="6"/>
  <c r="E38" i="6" s="1"/>
  <c r="F39" i="6"/>
  <c r="F38" i="6" s="1"/>
  <c r="G39" i="6"/>
  <c r="G38" i="6" s="1"/>
  <c r="H39" i="6"/>
  <c r="H38" i="6" s="1"/>
  <c r="I39" i="6"/>
  <c r="I38" i="6" s="1"/>
  <c r="D42" i="6"/>
  <c r="D41" i="6" s="1"/>
  <c r="E42" i="6"/>
  <c r="E41" i="6" s="1"/>
  <c r="F42" i="6"/>
  <c r="F41" i="6" s="1"/>
  <c r="G42" i="6"/>
  <c r="G41" i="6" s="1"/>
  <c r="H42" i="6"/>
  <c r="H41" i="6" s="1"/>
  <c r="I42" i="6"/>
  <c r="I41" i="6" s="1"/>
  <c r="D45" i="6"/>
  <c r="D44" i="6" s="1"/>
  <c r="E45" i="6"/>
  <c r="E44" i="6" s="1"/>
  <c r="F45" i="6"/>
  <c r="F44" i="6" s="1"/>
  <c r="G45" i="6"/>
  <c r="G44" i="6" s="1"/>
  <c r="H45" i="6"/>
  <c r="H44" i="6" s="1"/>
  <c r="I45" i="6"/>
  <c r="I44" i="6" s="1"/>
  <c r="C45" i="6"/>
  <c r="C44" i="6" s="1"/>
  <c r="C42" i="6"/>
  <c r="C41" i="6" s="1"/>
  <c r="C39" i="6"/>
  <c r="C38" i="6" s="1"/>
  <c r="C27" i="6"/>
  <c r="C26" i="6" s="1"/>
  <c r="C30" i="6"/>
  <c r="B142" i="6"/>
  <c r="B141" i="6" s="1"/>
  <c r="B136" i="6"/>
  <c r="B135" i="6" s="1"/>
  <c r="B128" i="6"/>
  <c r="B127" i="6" s="1"/>
  <c r="B103" i="6"/>
  <c r="B105" i="6"/>
  <c r="B98" i="6"/>
  <c r="B97" i="6" s="1"/>
  <c r="B96" i="6" s="1"/>
  <c r="B92" i="6"/>
  <c r="B94" i="6"/>
  <c r="B88" i="6"/>
  <c r="B87" i="6" s="1"/>
  <c r="B86" i="6" s="1"/>
  <c r="B81" i="6"/>
  <c r="B78" i="6" s="1"/>
  <c r="B73" i="6"/>
  <c r="B45" i="6"/>
  <c r="B44" i="6" s="1"/>
  <c r="B30" i="6"/>
  <c r="B27" i="6"/>
  <c r="C23" i="1"/>
  <c r="C22" i="1"/>
  <c r="D22" i="1"/>
  <c r="E22" i="1"/>
  <c r="F22" i="1"/>
  <c r="G22" i="1"/>
  <c r="H22" i="1"/>
  <c r="I22" i="1"/>
  <c r="D23" i="1"/>
  <c r="E23" i="1"/>
  <c r="F23" i="1"/>
  <c r="G23" i="1"/>
  <c r="H23" i="1"/>
  <c r="I23" i="1"/>
  <c r="B61" i="6"/>
  <c r="B60" i="6" s="1"/>
  <c r="B124" i="6"/>
  <c r="B123" i="6" s="1"/>
  <c r="B121" i="6"/>
  <c r="B118" i="6"/>
  <c r="B114" i="6"/>
  <c r="B113" i="6" s="1"/>
  <c r="B111" i="6"/>
  <c r="B110" i="6" s="1"/>
  <c r="B139" i="6"/>
  <c r="B138" i="6" s="1"/>
  <c r="B133" i="6"/>
  <c r="B132" i="6" s="1"/>
  <c r="B126" i="6" l="1"/>
  <c r="H91" i="6"/>
  <c r="H90" i="6" s="1"/>
  <c r="H117" i="6"/>
  <c r="F91" i="6"/>
  <c r="F90" i="6" s="1"/>
  <c r="E78" i="6"/>
  <c r="D78" i="6"/>
  <c r="D63" i="6" s="1"/>
  <c r="G78" i="6"/>
  <c r="D91" i="6"/>
  <c r="D90" i="6" s="1"/>
  <c r="E63" i="6"/>
  <c r="H55" i="6"/>
  <c r="C91" i="6"/>
  <c r="C90" i="6" s="1"/>
  <c r="F102" i="6"/>
  <c r="F101" i="6" s="1"/>
  <c r="E102" i="6"/>
  <c r="E101" i="6" s="1"/>
  <c r="D117" i="6"/>
  <c r="D109" i="6" s="1"/>
  <c r="D108" i="6" s="1"/>
  <c r="H68" i="6"/>
  <c r="H63" i="6" s="1"/>
  <c r="G102" i="6"/>
  <c r="G101" i="6" s="1"/>
  <c r="H102" i="6"/>
  <c r="H101" i="6" s="1"/>
  <c r="F117" i="6"/>
  <c r="F109" i="6" s="1"/>
  <c r="F108" i="6" s="1"/>
  <c r="D126" i="6"/>
  <c r="I126" i="6"/>
  <c r="C126" i="6"/>
  <c r="H126" i="6"/>
  <c r="E126" i="6"/>
  <c r="G126" i="6"/>
  <c r="F126" i="6"/>
  <c r="I117" i="6"/>
  <c r="I109" i="6" s="1"/>
  <c r="G117" i="6"/>
  <c r="G109" i="6" s="1"/>
  <c r="E117" i="6"/>
  <c r="E109" i="6" s="1"/>
  <c r="C117" i="6"/>
  <c r="C109" i="6" s="1"/>
  <c r="H109" i="6"/>
  <c r="I102" i="6"/>
  <c r="I101" i="6" s="1"/>
  <c r="C102" i="6"/>
  <c r="C101" i="6" s="1"/>
  <c r="I91" i="6"/>
  <c r="I90" i="6" s="1"/>
  <c r="G91" i="6"/>
  <c r="G90" i="6" s="1"/>
  <c r="E91" i="6"/>
  <c r="E90" i="6" s="1"/>
  <c r="D37" i="6"/>
  <c r="H48" i="6"/>
  <c r="H47" i="6" s="1"/>
  <c r="I37" i="6"/>
  <c r="H37" i="6"/>
  <c r="F48" i="6"/>
  <c r="F47" i="6" s="1"/>
  <c r="F68" i="6"/>
  <c r="F63" i="6" s="1"/>
  <c r="G37" i="6"/>
  <c r="F55" i="6"/>
  <c r="F37" i="6"/>
  <c r="D48" i="6"/>
  <c r="D47" i="6" s="1"/>
  <c r="E37" i="6"/>
  <c r="C68" i="6"/>
  <c r="C63" i="6" s="1"/>
  <c r="I68" i="6"/>
  <c r="I63" i="6" s="1"/>
  <c r="G68" i="6"/>
  <c r="G63" i="6" s="1"/>
  <c r="E68" i="6"/>
  <c r="E55" i="6"/>
  <c r="I55" i="6"/>
  <c r="C55" i="6"/>
  <c r="G55" i="6"/>
  <c r="D55" i="6"/>
  <c r="I48" i="6"/>
  <c r="I47" i="6" s="1"/>
  <c r="G48" i="6"/>
  <c r="G47" i="6" s="1"/>
  <c r="E48" i="6"/>
  <c r="E47" i="6" s="1"/>
  <c r="C47" i="6"/>
  <c r="B102" i="6"/>
  <c r="B101" i="6" s="1"/>
  <c r="B91" i="6"/>
  <c r="B90" i="6" s="1"/>
  <c r="C37" i="6"/>
  <c r="C25" i="6"/>
  <c r="B117" i="6"/>
  <c r="B109" i="6" s="1"/>
  <c r="B55" i="6"/>
  <c r="I108" i="6" l="1"/>
  <c r="E108" i="6"/>
  <c r="G108" i="6"/>
  <c r="H108" i="6"/>
  <c r="C108" i="6"/>
  <c r="B108" i="6"/>
  <c r="B69" i="6"/>
  <c r="B68" i="6" s="1"/>
  <c r="B65" i="6"/>
  <c r="B64" i="6" s="1"/>
  <c r="B63" i="6" s="1"/>
  <c r="B54" i="6" s="1"/>
  <c r="B39" i="6"/>
  <c r="B38" i="6" s="1"/>
  <c r="B42" i="6"/>
  <c r="B41" i="6" s="1"/>
  <c r="B37" i="6" l="1"/>
  <c r="B23" i="1"/>
  <c r="B22" i="1"/>
  <c r="B24" i="1" l="1"/>
</calcChain>
</file>

<file path=xl/sharedStrings.xml><?xml version="1.0" encoding="utf-8"?>
<sst xmlns="http://schemas.openxmlformats.org/spreadsheetml/2006/main" count="319" uniqueCount="119">
  <si>
    <t>Oznaka</t>
  </si>
  <si>
    <t>Indeks</t>
  </si>
  <si>
    <t>Plan 2025.</t>
  </si>
  <si>
    <t>2025 / 2024</t>
  </si>
  <si>
    <t>2026 / 2025</t>
  </si>
  <si>
    <t>Projekcija 2027.</t>
  </si>
  <si>
    <t>2027 / 2026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</si>
  <si>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</si>
  <si>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</si>
  <si>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</si>
  <si>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</si>
  <si>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</si>
  <si>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</si>
  <si>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</si>
  <si>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</si>
  <si>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</si>
  <si>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</si>
  <si>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</si>
  <si>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</si>
  <si>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</si>
  <si>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</si>
  <si>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</si>
  <si>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</si>
  <si>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</si>
  <si>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</si>
  <si>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72 Prihodi od prodaje proizvedene dugotrajne imovine</t>
  </si>
  <si>
    <t>SVEUKUPNO PRIHODI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</si>
  <si>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</si>
  <si>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</si>
  <si>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</si>
  <si>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</si>
  <si>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</si>
  <si>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</si>
  <si>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</si>
  <si>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</si>
  <si>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</si>
  <si>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Funk. klas: 04 Ekonomski poslovi</t>
  </si>
  <si>
    <t>Funk. klas: 043 Gorivo i energija</t>
  </si>
  <si>
    <t>Funk. klas: 09 Obrazovanje</t>
  </si>
  <si>
    <t>Funk. klas: 092 Srednjoškolsko obrazovanje</t>
  </si>
  <si>
    <t xml:space="preserve">B. RAČUN FINANCIRANJA </t>
  </si>
  <si>
    <t>B1. RAČUN FINANCIRANJA PREMA EKONOMSKOJ KLASIFIKACIJI</t>
  </si>
  <si>
    <t>Razred/ skupina</t>
  </si>
  <si>
    <t>Naziv</t>
  </si>
  <si>
    <t>Projekcija 
 2027.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</si>
  <si>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</si>
  <si>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</si>
  <si>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</si>
  <si>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</si>
  <si>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</si>
  <si>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B2. RAČUN FINANCIRANJA PREMA IZVORIMA FINANCIRANJA</t>
  </si>
  <si>
    <t>UKUPNO PRIMICI</t>
  </si>
  <si>
    <t>Opći prihodi i primici</t>
  </si>
  <si>
    <t>Namjenski primici od financijske imovine i zaduživanja</t>
  </si>
  <si>
    <t>UKUPNO IZDACI</t>
  </si>
  <si>
    <t>Vlastiti prihodi</t>
  </si>
  <si>
    <t>SVEUKUPNO</t>
  </si>
  <si>
    <t>Razdjel: 015 UPRAVNI ODJEL ZA PROSVJETU, KULTURU I SPORT</t>
  </si>
  <si>
    <t>Glava: 01503 SREDNJEŠKOLSKO OBRAZOVANJE</t>
  </si>
  <si>
    <t>Izvor: 11 Opći prihodi i primici</t>
  </si>
  <si>
    <t>Izvor: 44 Decentralizirana sredstva</t>
  </si>
  <si>
    <t>Izvor: 51 Pomoći EU</t>
  </si>
  <si>
    <t>Izvor: 52 Ostale pomoći</t>
  </si>
  <si>
    <t>Program: 1140 PROGRAMI EUROPSKIH POSLOVA</t>
  </si>
  <si>
    <t>K114012 Solarne elektrane</t>
  </si>
  <si>
    <t>T114017 Asistenti u nastavi</t>
  </si>
  <si>
    <t>Program: 1210 JAVNE POTREBE U OBRAZOVANJU IZNAD ZAKONSKOG STANDARDA</t>
  </si>
  <si>
    <t>A121006 Centri izvrsnosti</t>
  </si>
  <si>
    <t>A121016 Programi u školstvu iznad zakonskog standarda</t>
  </si>
  <si>
    <t>A121019 Prehrana učenika</t>
  </si>
  <si>
    <t>A121023 Građanski odgoj</t>
  </si>
  <si>
    <t>Program: 1220 ŽUPANIJSKA DODATNA KAPITALNA ULAGANJA U OBRAZOVANJU</t>
  </si>
  <si>
    <t>K122001 Izgradnja i ulaganje u objekte srednjih i osnovnih škola</t>
  </si>
  <si>
    <t>Program: 1240 ZAKONSKI STANDARD JAVNIH USTANOVA SŠ</t>
  </si>
  <si>
    <t>A124001 Odgojnoobrazovno, administrativno i tehničko osoblje</t>
  </si>
  <si>
    <t>K124001 Izgradnja i održavanje školskih objekata</t>
  </si>
  <si>
    <t>RKP br.: 19263 STROJARSKA I PROMETNA ŠKOLA</t>
  </si>
  <si>
    <t>Izvor: 31 Vlastiti prihodi</t>
  </si>
  <si>
    <t>Izvor: 43 Ostali prihodi za posebne namjene</t>
  </si>
  <si>
    <t>Izvor: 61 Donacije</t>
  </si>
  <si>
    <t>Izvor: 71 Prihodi od nefinancijske imovine</t>
  </si>
  <si>
    <t>T114010 Međunarodni projekti iz EU fondova</t>
  </si>
  <si>
    <t>T114036 Školska Shema</t>
  </si>
  <si>
    <t>T114066 Projekti Erasmus+</t>
  </si>
  <si>
    <t>A121025 Opskrba školskih ustanova besplatnim higijenskim potrepštinama</t>
  </si>
  <si>
    <t>Izvor: 31 Vlastiti izvori</t>
  </si>
  <si>
    <t xml:space="preserve">                           </t>
  </si>
  <si>
    <t xml:space="preserve">                            </t>
  </si>
  <si>
    <t>PRIJEDLOG FINANCIJSKOG PLANA</t>
  </si>
  <si>
    <t>STROJARSKE I PROMETNE ŠKOLE</t>
  </si>
  <si>
    <t xml:space="preserve">Temeljem odredbi članka 38. st.  3. Zakona o proračunu ("Narodne novine"144/21) te članka 57. </t>
  </si>
  <si>
    <t>Statuta Strojarske i prometne škole, ŠKOLSKI ODBOR d o n o s i:</t>
  </si>
  <si>
    <t>mrežnim stranicama Strojarske i prometrne škole.</t>
  </si>
  <si>
    <t>predsjednica Školskog odbora</t>
  </si>
  <si>
    <t>Aleksandra Schill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</si>
  <si>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</si>
  <si>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</si>
  <si>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</si>
  <si>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</si>
  <si>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</si>
  <si>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NEFINANCIJSKE IMOVINE I NADOKNADE ŠTETA S OSNOVA OSIGURANJA</t>
  </si>
  <si>
    <t>ZA 2026. I PROJEKCIJU PLANA ZA 2027. I 2028. GODINU</t>
  </si>
  <si>
    <t>Ostvarenje 2024.</t>
  </si>
  <si>
    <t>Plan 2026.</t>
  </si>
  <si>
    <t>Projekcija 2028.</t>
  </si>
  <si>
    <t>Izvor: 51 Programi Unije</t>
  </si>
  <si>
    <t>Izvor: 54 Europski poljoprivredni jamstveni fond (EAGF)</t>
  </si>
  <si>
    <t>U Varaždinu,  27.10.2025.</t>
  </si>
  <si>
    <t xml:space="preserve">Financijski plan za 2026. godinu i projekcije plana za 2027. i 2028. godinu stupaju na snagu od 01. siječnja 2026.godine, a objavit će se na </t>
  </si>
  <si>
    <t>I. OPĆI DIO</t>
  </si>
  <si>
    <t>A) SAŽETAK RAČUNA PRIHODA I RASHODA</t>
  </si>
  <si>
    <t>A 1. PRIHODI I RASHODI PREMA EKONOMSKOJ KLASIFIKACIJI</t>
  </si>
  <si>
    <t>A 2. PRIHODI I RASHODI PREMA IZVORIMA FINANCIRANJA</t>
  </si>
  <si>
    <t>A 3. RASHODI PREMA FUNKCIJSKOJ KLASIFIKACIJI</t>
  </si>
  <si>
    <t>POSEBNI DIO</t>
  </si>
  <si>
    <t xml:space="preserve"> REPUBLIKA HRVATSKA                                                                                                               STROJARSKA I PROMETNA ŠKOLA                                                                                             KLASA: 400-02/25-01/3                                                                                                                 URBROJ: 2186-155-01-25-01</t>
  </si>
  <si>
    <t>Izvršenje 2024.</t>
  </si>
  <si>
    <t>Tekući plan 2025.</t>
  </si>
  <si>
    <t>Projekcija 
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</si>
</sst>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2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7"/>
      <color rgb="FFFFFFFF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7"/>
      <color theme="1"/>
      <name val="Verdana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Microsoft Sans Serif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Verdana"/>
      <family val="2"/>
      <charset val="238"/>
    </font>
    <font>
      <u/>
      <sz val="10"/>
      <color theme="1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FFFFFF"/>
      <name val="Verdana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Verdana"/>
      <family val="2"/>
      <charset val="238"/>
    </font>
    <font>
      <sz val="11"/>
      <color rgb="FF000000"/>
      <name val="Arial"/>
      <family val="2"/>
      <charset val="238"/>
    </font>
    <font>
      <b/>
      <sz val="7"/>
      <color rgb="FF000000"/>
      <name val="Verdana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2" fillId="2" borderId="0" xfId="0" applyFont="1" applyFill="1"/>
    <xf numFmtId="0" fontId="5" fillId="3" borderId="2" xfId="0" applyFont="1" applyFill="1" applyBorder="1" applyAlignment="1">
      <alignment horizontal="left" wrapText="1" indent="1"/>
    </xf>
    <xf numFmtId="4" fontId="5" fillId="3" borderId="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2" fillId="3" borderId="0" xfId="0" applyFont="1" applyFill="1"/>
    <xf numFmtId="0" fontId="5" fillId="4" borderId="2" xfId="0" applyFont="1" applyFill="1" applyBorder="1" applyAlignment="1">
      <alignment horizontal="left" wrapText="1" indent="1"/>
    </xf>
    <xf numFmtId="4" fontId="5" fillId="4" borderId="2" xfId="0" applyNumberFormat="1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right" wrapText="1"/>
    </xf>
    <xf numFmtId="0" fontId="2" fillId="4" borderId="0" xfId="0" applyFont="1" applyFill="1"/>
    <xf numFmtId="0" fontId="5" fillId="4" borderId="2" xfId="0" applyFont="1" applyFill="1" applyBorder="1" applyAlignment="1">
      <alignment horizontal="left" wrapText="1"/>
    </xf>
    <xf numFmtId="0" fontId="6" fillId="0" borderId="0" xfId="0" applyFont="1"/>
    <xf numFmtId="0" fontId="8" fillId="4" borderId="2" xfId="0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left" wrapText="1"/>
    </xf>
    <xf numFmtId="4" fontId="5" fillId="5" borderId="2" xfId="0" applyNumberFormat="1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right" wrapText="1"/>
    </xf>
    <xf numFmtId="0" fontId="2" fillId="5" borderId="0" xfId="0" applyFont="1" applyFill="1"/>
    <xf numFmtId="0" fontId="9" fillId="3" borderId="2" xfId="0" applyFont="1" applyFill="1" applyBorder="1" applyAlignment="1">
      <alignment horizontal="left" wrapText="1" indent="1"/>
    </xf>
    <xf numFmtId="4" fontId="9" fillId="3" borderId="2" xfId="0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 indent="2"/>
    </xf>
    <xf numFmtId="0" fontId="5" fillId="3" borderId="2" xfId="0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0" xfId="0" applyFont="1"/>
    <xf numFmtId="0" fontId="16" fillId="7" borderId="3" xfId="0" applyFont="1" applyFill="1" applyBorder="1" applyAlignment="1">
      <alignment horizontal="left" vertical="center" wrapText="1"/>
    </xf>
    <xf numFmtId="3" fontId="12" fillId="7" borderId="4" xfId="0" applyNumberFormat="1" applyFont="1" applyFill="1" applyBorder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0" fontId="17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3" fontId="12" fillId="7" borderId="3" xfId="0" applyNumberFormat="1" applyFont="1" applyFill="1" applyBorder="1" applyAlignment="1">
      <alignment horizontal="right" wrapText="1"/>
    </xf>
    <xf numFmtId="0" fontId="18" fillId="7" borderId="3" xfId="0" quotePrefix="1" applyFont="1" applyFill="1" applyBorder="1" applyAlignment="1">
      <alignment horizontal="right" vertical="center"/>
    </xf>
    <xf numFmtId="0" fontId="18" fillId="7" borderId="3" xfId="0" quotePrefix="1" applyFont="1" applyFill="1" applyBorder="1" applyAlignment="1">
      <alignment horizontal="left" vertical="center"/>
    </xf>
    <xf numFmtId="0" fontId="18" fillId="7" borderId="3" xfId="0" quotePrefix="1" applyFont="1" applyFill="1" applyBorder="1" applyAlignment="1">
      <alignment horizontal="right" vertical="center" wrapText="1"/>
    </xf>
    <xf numFmtId="0" fontId="18" fillId="7" borderId="3" xfId="0" quotePrefix="1" applyFont="1" applyFill="1" applyBorder="1" applyAlignment="1">
      <alignment horizontal="left" vertical="center" wrapText="1"/>
    </xf>
    <xf numFmtId="0" fontId="18" fillId="7" borderId="3" xfId="0" quotePrefix="1" applyFont="1" applyFill="1" applyBorder="1" applyAlignment="1">
      <alignment horizontal="center" vertical="center" wrapText="1"/>
    </xf>
    <xf numFmtId="0" fontId="18" fillId="7" borderId="3" xfId="0" quotePrefix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8" borderId="2" xfId="0" applyFont="1" applyFill="1" applyBorder="1" applyAlignment="1">
      <alignment horizontal="left" wrapText="1"/>
    </xf>
    <xf numFmtId="4" fontId="3" fillId="8" borderId="2" xfId="0" applyNumberFormat="1" applyFont="1" applyFill="1" applyBorder="1" applyAlignment="1">
      <alignment horizontal="right" wrapText="1"/>
    </xf>
    <xf numFmtId="0" fontId="3" fillId="8" borderId="2" xfId="0" applyFont="1" applyFill="1" applyBorder="1" applyAlignment="1">
      <alignment horizontal="right" wrapText="1"/>
    </xf>
    <xf numFmtId="0" fontId="5" fillId="9" borderId="2" xfId="0" applyFont="1" applyFill="1" applyBorder="1" applyAlignment="1">
      <alignment horizontal="left" wrapText="1"/>
    </xf>
    <xf numFmtId="0" fontId="5" fillId="9" borderId="2" xfId="0" applyFont="1" applyFill="1" applyBorder="1" applyAlignment="1">
      <alignment horizontal="right" wrapText="1"/>
    </xf>
    <xf numFmtId="4" fontId="5" fillId="9" borderId="2" xfId="0" applyNumberFormat="1" applyFont="1" applyFill="1" applyBorder="1" applyAlignment="1">
      <alignment horizontal="right" wrapText="1"/>
    </xf>
    <xf numFmtId="0" fontId="7" fillId="0" borderId="0" xfId="0" applyFont="1"/>
    <xf numFmtId="4" fontId="6" fillId="0" borderId="0" xfId="0" applyNumberFormat="1" applyFont="1"/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3" borderId="2" xfId="0" applyFont="1" applyFill="1" applyBorder="1" applyAlignment="1">
      <alignment horizontal="left" wrapText="1"/>
    </xf>
    <xf numFmtId="4" fontId="24" fillId="3" borderId="2" xfId="0" applyNumberFormat="1" applyFont="1" applyFill="1" applyBorder="1" applyAlignment="1">
      <alignment horizontal="right" wrapText="1"/>
    </xf>
    <xf numFmtId="0" fontId="24" fillId="3" borderId="2" xfId="0" applyFont="1" applyFill="1" applyBorder="1" applyAlignment="1">
      <alignment horizontal="right" wrapText="1"/>
    </xf>
    <xf numFmtId="0" fontId="8" fillId="3" borderId="0" xfId="0" applyFont="1" applyFill="1"/>
    <xf numFmtId="4" fontId="25" fillId="2" borderId="2" xfId="0" applyNumberFormat="1" applyFont="1" applyFill="1" applyBorder="1" applyAlignment="1">
      <alignment horizontal="right" wrapText="1"/>
    </xf>
    <xf numFmtId="0" fontId="8" fillId="2" borderId="0" xfId="0" applyFont="1" applyFill="1"/>
    <xf numFmtId="4" fontId="25" fillId="8" borderId="2" xfId="0" applyNumberFormat="1" applyFont="1" applyFill="1" applyBorder="1" applyAlignment="1">
      <alignment horizontal="right" wrapText="1"/>
    </xf>
    <xf numFmtId="0" fontId="8" fillId="8" borderId="0" xfId="0" applyFont="1" applyFill="1"/>
    <xf numFmtId="0" fontId="5" fillId="10" borderId="2" xfId="0" applyFont="1" applyFill="1" applyBorder="1" applyAlignment="1">
      <alignment horizontal="left" wrapText="1"/>
    </xf>
    <xf numFmtId="4" fontId="5" fillId="10" borderId="2" xfId="0" applyNumberFormat="1" applyFont="1" applyFill="1" applyBorder="1" applyAlignment="1">
      <alignment horizontal="right" wrapText="1"/>
    </xf>
    <xf numFmtId="0" fontId="5" fillId="10" borderId="2" xfId="0" applyFont="1" applyFill="1" applyBorder="1" applyAlignment="1">
      <alignment horizontal="right" wrapText="1"/>
    </xf>
    <xf numFmtId="4" fontId="26" fillId="10" borderId="2" xfId="0" applyNumberFormat="1" applyFont="1" applyFill="1" applyBorder="1" applyAlignment="1">
      <alignment horizontal="right" wrapText="1"/>
    </xf>
    <xf numFmtId="0" fontId="8" fillId="10" borderId="0" xfId="0" applyFont="1" applyFill="1"/>
    <xf numFmtId="0" fontId="27" fillId="3" borderId="2" xfId="0" applyFont="1" applyFill="1" applyBorder="1" applyAlignment="1">
      <alignment horizontal="left" wrapText="1"/>
    </xf>
    <xf numFmtId="4" fontId="27" fillId="3" borderId="2" xfId="0" applyNumberFormat="1" applyFont="1" applyFill="1" applyBorder="1" applyAlignment="1">
      <alignment horizontal="right" wrapText="1"/>
    </xf>
    <xf numFmtId="0" fontId="27" fillId="3" borderId="2" xfId="0" applyFont="1" applyFill="1" applyBorder="1" applyAlignment="1">
      <alignment horizontal="right" wrapText="1"/>
    </xf>
    <xf numFmtId="4" fontId="26" fillId="3" borderId="2" xfId="0" applyNumberFormat="1" applyFont="1" applyFill="1" applyBorder="1" applyAlignment="1">
      <alignment horizontal="right" wrapText="1"/>
    </xf>
    <xf numFmtId="0" fontId="26" fillId="3" borderId="2" xfId="0" applyFont="1" applyFill="1" applyBorder="1" applyAlignment="1">
      <alignment horizontal="right" wrapText="1"/>
    </xf>
    <xf numFmtId="4" fontId="24" fillId="7" borderId="2" xfId="0" applyNumberFormat="1" applyFont="1" applyFill="1" applyBorder="1" applyAlignment="1">
      <alignment horizontal="right" wrapText="1"/>
    </xf>
    <xf numFmtId="0" fontId="8" fillId="9" borderId="0" xfId="0" applyFont="1" applyFill="1"/>
    <xf numFmtId="4" fontId="26" fillId="9" borderId="2" xfId="0" applyNumberFormat="1" applyFont="1" applyFill="1" applyBorder="1" applyAlignment="1">
      <alignment horizontal="right" wrapText="1"/>
    </xf>
    <xf numFmtId="0" fontId="28" fillId="0" borderId="0" xfId="0" applyFont="1"/>
    <xf numFmtId="4" fontId="28" fillId="0" borderId="0" xfId="0" applyNumberFormat="1" applyFont="1"/>
    <xf numFmtId="0" fontId="32" fillId="0" borderId="1" xfId="0" applyFont="1" applyBorder="1" applyAlignment="1">
      <alignment horizontal="center" vertical="center" wrapText="1"/>
    </xf>
    <xf numFmtId="0" fontId="33" fillId="0" borderId="0" xfId="0" applyFont="1"/>
    <xf numFmtId="0" fontId="2" fillId="0" borderId="0" xfId="0" applyFont="1"/>
    <xf numFmtId="0" fontId="34" fillId="0" borderId="1" xfId="0" applyFont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left" wrapText="1"/>
    </xf>
    <xf numFmtId="0" fontId="35" fillId="2" borderId="2" xfId="0" applyFont="1" applyFill="1" applyBorder="1" applyAlignment="1">
      <alignment wrapText="1"/>
    </xf>
    <xf numFmtId="0" fontId="36" fillId="2" borderId="2" xfId="0" applyFont="1" applyFill="1" applyBorder="1" applyAlignment="1">
      <alignment wrapText="1"/>
    </xf>
    <xf numFmtId="4" fontId="38" fillId="3" borderId="2" xfId="0" applyNumberFormat="1" applyFont="1" applyFill="1" applyBorder="1" applyAlignment="1">
      <alignment horizontal="right" wrapText="1"/>
    </xf>
    <xf numFmtId="0" fontId="38" fillId="3" borderId="2" xfId="0" applyFont="1" applyFill="1" applyBorder="1" applyAlignment="1">
      <alignment horizontal="right" wrapText="1"/>
    </xf>
    <xf numFmtId="0" fontId="37" fillId="3" borderId="2" xfId="0" applyFont="1" applyFill="1" applyBorder="1" applyAlignment="1">
      <alignment horizontal="left" wrapText="1"/>
    </xf>
    <xf numFmtId="4" fontId="37" fillId="3" borderId="2" xfId="0" applyNumberFormat="1" applyFont="1" applyFill="1" applyBorder="1" applyAlignment="1">
      <alignment horizontal="right" wrapText="1"/>
    </xf>
    <xf numFmtId="0" fontId="37" fillId="3" borderId="2" xfId="0" applyFont="1" applyFill="1" applyBorder="1" applyAlignment="1">
      <alignment horizontal="right" wrapText="1"/>
    </xf>
    <xf numFmtId="0" fontId="39" fillId="0" borderId="1" xfId="0" applyFont="1" applyBorder="1" applyAlignment="1">
      <alignment horizontal="center" vertical="center" wrapText="1"/>
    </xf>
    <xf numFmtId="0" fontId="40" fillId="2" borderId="2" xfId="0" applyFont="1" applyFill="1" applyBorder="1" applyAlignment="1">
      <alignment wrapText="1"/>
    </xf>
    <xf numFmtId="4" fontId="8" fillId="5" borderId="2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right" wrapText="1"/>
    </xf>
    <xf numFmtId="0" fontId="8" fillId="5" borderId="2" xfId="0" applyFont="1" applyFill="1" applyBorder="1" applyAlignment="1">
      <alignment horizontal="right" wrapText="1"/>
    </xf>
    <xf numFmtId="0" fontId="41" fillId="3" borderId="2" xfId="0" applyFont="1" applyFill="1" applyBorder="1" applyAlignment="1">
      <alignment horizontal="left" wrapText="1" indent="2"/>
    </xf>
    <xf numFmtId="4" fontId="41" fillId="3" borderId="2" xfId="0" applyNumberFormat="1" applyFont="1" applyFill="1" applyBorder="1" applyAlignment="1">
      <alignment horizontal="right" wrapText="1"/>
    </xf>
    <xf numFmtId="0" fontId="41" fillId="3" borderId="2" xfId="0" applyFont="1" applyFill="1" applyBorder="1" applyAlignment="1">
      <alignment horizontal="right" wrapText="1"/>
    </xf>
    <xf numFmtId="0" fontId="41" fillId="3" borderId="2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3" borderId="2" xfId="0" applyFont="1" applyFill="1" applyBorder="1" applyAlignment="1">
      <alignment horizontal="right" wrapText="1"/>
    </xf>
    <xf numFmtId="0" fontId="16" fillId="3" borderId="2" xfId="0" applyFont="1" applyFill="1" applyBorder="1" applyAlignment="1">
      <alignment wrapText="1"/>
    </xf>
    <xf numFmtId="4" fontId="16" fillId="3" borderId="2" xfId="0" applyNumberFormat="1" applyFont="1" applyFill="1" applyBorder="1" applyAlignment="1">
      <alignment horizontal="right" wrapText="1"/>
    </xf>
    <xf numFmtId="0" fontId="1" fillId="0" borderId="0" xfId="0" applyFont="1"/>
    <xf numFmtId="0" fontId="42" fillId="2" borderId="0" xfId="0" applyFont="1" applyFill="1"/>
    <xf numFmtId="0" fontId="42" fillId="3" borderId="0" xfId="0" applyFont="1" applyFill="1"/>
    <xf numFmtId="4" fontId="23" fillId="0" borderId="0" xfId="0" applyNumberFormat="1" applyFont="1"/>
    <xf numFmtId="0" fontId="43" fillId="2" borderId="2" xfId="0" applyFont="1" applyFill="1" applyBorder="1" applyAlignment="1">
      <alignment wrapText="1"/>
    </xf>
    <xf numFmtId="0" fontId="43" fillId="3" borderId="2" xfId="0" applyFont="1" applyFill="1" applyBorder="1" applyAlignment="1">
      <alignment wrapText="1"/>
    </xf>
    <xf numFmtId="4" fontId="43" fillId="3" borderId="2" xfId="0" applyNumberFormat="1" applyFont="1" applyFill="1" applyBorder="1" applyAlignment="1">
      <alignment horizontal="right" wrapText="1"/>
    </xf>
    <xf numFmtId="0" fontId="38" fillId="3" borderId="0" xfId="0" applyFont="1" applyFill="1"/>
    <xf numFmtId="0" fontId="27" fillId="3" borderId="2" xfId="0" applyFont="1" applyFill="1" applyBorder="1" applyAlignment="1">
      <alignment wrapText="1"/>
    </xf>
    <xf numFmtId="4" fontId="32" fillId="0" borderId="1" xfId="0" applyNumberFormat="1" applyFont="1" applyBorder="1" applyAlignment="1">
      <alignment horizontal="center" vertical="center" wrapText="1"/>
    </xf>
    <xf numFmtId="4" fontId="37" fillId="3" borderId="2" xfId="0" applyNumberFormat="1" applyFont="1" applyFill="1" applyBorder="1" applyAlignment="1">
      <alignment wrapText="1"/>
    </xf>
    <xf numFmtId="4" fontId="27" fillId="3" borderId="2" xfId="0" applyNumberFormat="1" applyFont="1" applyFill="1" applyBorder="1" applyAlignment="1">
      <alignment wrapText="1"/>
    </xf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0" fontId="44" fillId="0" borderId="0" xfId="0" applyFont="1" applyAlignment="1">
      <alignment horizontal="left" vertical="center"/>
    </xf>
    <xf numFmtId="0" fontId="45" fillId="0" borderId="0" xfId="0" applyFont="1"/>
    <xf numFmtId="0" fontId="10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AC58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624840</xdr:colOff>
      <xdr:row>3</xdr:row>
      <xdr:rowOff>396240</xdr:rowOff>
    </xdr:to>
    <xdr:pic>
      <xdr:nvPicPr>
        <xdr:cNvPr id="2" name="Slika 1" descr="Slika na kojoj se prikazuje tekst&#10;&#10;Opis je automatski generiran">
          <a:extLst>
            <a:ext uri="{FF2B5EF4-FFF2-40B4-BE49-F238E27FC236}">
              <a16:creationId xmlns:a16="http://schemas.microsoft.com/office/drawing/2014/main" id="{6604BF32-5375-4A42-8456-08D597AF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"/>
          <a:ext cx="62484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4C11-7878-4EF8-944B-E3C55D6D8398}">
  <dimension ref="A1:J27"/>
  <sheetViews>
    <sheetView zoomScale="120" zoomScaleNormal="120" workbookViewId="0">
      <selection activeCell="A13" sqref="A13"/>
    </sheetView>
  </sheetViews>
  <sheetFormatPr defaultRowHeight="9" x14ac:dyDescent="0.15"/>
  <cols>
    <col min="1" max="1" width="49.3984375" style="15" customWidth="1"/>
    <col min="2" max="2" width="12.296875" style="15" customWidth="1"/>
    <col min="3" max="3" width="11.19921875" style="15" customWidth="1"/>
    <col min="4" max="4" width="0" style="15" hidden="1" customWidth="1"/>
    <col min="5" max="5" width="12.09765625" style="15" customWidth="1"/>
    <col min="6" max="6" width="9.69921875" style="15" hidden="1" customWidth="1"/>
    <col min="7" max="7" width="12.09765625" style="15" customWidth="1"/>
    <col min="8" max="8" width="10.59765625" style="15" hidden="1" customWidth="1"/>
    <col min="9" max="9" width="10.796875" style="15" customWidth="1"/>
    <col min="10" max="10" width="9.8984375" style="15" hidden="1" customWidth="1"/>
    <col min="11" max="16384" width="8.796875" style="15"/>
  </cols>
  <sheetData>
    <row r="1" spans="1:10" ht="10.199999999999999" customHeight="1" x14ac:dyDescent="0.15"/>
    <row r="2" spans="1:10" ht="14.4" x14ac:dyDescent="0.15">
      <c r="A2" s="63" t="s">
        <v>86</v>
      </c>
    </row>
    <row r="3" spans="1:10" ht="14.4" x14ac:dyDescent="0.15">
      <c r="A3" s="63" t="s">
        <v>87</v>
      </c>
    </row>
    <row r="4" spans="1:10" ht="139.19999999999999" customHeight="1" x14ac:dyDescent="0.15">
      <c r="A4" s="64" t="s">
        <v>115</v>
      </c>
    </row>
    <row r="5" spans="1:10" ht="18.600000000000001" customHeight="1" x14ac:dyDescent="0.15">
      <c r="A5" s="65" t="s">
        <v>90</v>
      </c>
    </row>
    <row r="6" spans="1:10" ht="18.600000000000001" customHeight="1" x14ac:dyDescent="0.15">
      <c r="A6" s="65" t="s">
        <v>91</v>
      </c>
    </row>
    <row r="7" spans="1:10" ht="18.600000000000001" customHeight="1" x14ac:dyDescent="0.15">
      <c r="A7" s="65"/>
    </row>
    <row r="8" spans="1:10" s="67" customFormat="1" ht="18.600000000000001" customHeight="1" x14ac:dyDescent="0.15">
      <c r="A8" s="66" t="s">
        <v>88</v>
      </c>
    </row>
    <row r="9" spans="1:10" s="67" customFormat="1" ht="18.600000000000001" customHeight="1" x14ac:dyDescent="0.15">
      <c r="A9" s="66" t="s">
        <v>89</v>
      </c>
    </row>
    <row r="10" spans="1:10" s="67" customFormat="1" ht="18.600000000000001" customHeight="1" x14ac:dyDescent="0.15">
      <c r="A10" s="66" t="s">
        <v>101</v>
      </c>
    </row>
    <row r="11" spans="1:10" s="133" customFormat="1" ht="18.600000000000001" customHeight="1" x14ac:dyDescent="0.2">
      <c r="A11" s="132"/>
      <c r="B11" s="133" t="s">
        <v>109</v>
      </c>
    </row>
    <row r="12" spans="1:10" s="133" customFormat="1" ht="18.600000000000001" customHeight="1" x14ac:dyDescent="0.2">
      <c r="A12" s="132"/>
      <c r="B12" s="133" t="s">
        <v>110</v>
      </c>
    </row>
    <row r="13" spans="1:10" s="67" customFormat="1" ht="18.600000000000001" customHeight="1" thickBot="1" x14ac:dyDescent="0.2">
      <c r="A13" s="66"/>
    </row>
    <row r="14" spans="1:10" s="60" customFormat="1" ht="24.6" customHeight="1" thickBot="1" x14ac:dyDescent="0.25">
      <c r="A14" s="1" t="s">
        <v>0</v>
      </c>
      <c r="B14" s="1" t="s">
        <v>102</v>
      </c>
      <c r="C14" s="1" t="s">
        <v>2</v>
      </c>
      <c r="D14" s="1" t="s">
        <v>1</v>
      </c>
      <c r="E14" s="1" t="s">
        <v>103</v>
      </c>
      <c r="F14" s="1" t="s">
        <v>3</v>
      </c>
      <c r="G14" s="1" t="s">
        <v>5</v>
      </c>
      <c r="H14" s="1" t="s">
        <v>4</v>
      </c>
      <c r="I14" s="1" t="s">
        <v>104</v>
      </c>
      <c r="J14" s="1" t="s">
        <v>6</v>
      </c>
    </row>
    <row r="15" spans="1:10" s="5" customFormat="1" ht="13.2" x14ac:dyDescent="0.25">
      <c r="A15" s="2" t="s">
        <v>7</v>
      </c>
      <c r="B15" s="3"/>
      <c r="C15" s="3"/>
      <c r="D15" s="3"/>
      <c r="E15" s="3"/>
      <c r="F15" s="3"/>
      <c r="G15" s="4"/>
      <c r="H15" s="3"/>
      <c r="I15" s="3"/>
      <c r="J15" s="3"/>
    </row>
    <row r="16" spans="1:10" s="9" customFormat="1" ht="13.2" x14ac:dyDescent="0.25">
      <c r="A16" s="6" t="s">
        <v>8</v>
      </c>
      <c r="B16" s="7">
        <v>3403367.52</v>
      </c>
      <c r="C16" s="7">
        <v>3659494</v>
      </c>
      <c r="D16" s="8">
        <v>136.24</v>
      </c>
      <c r="E16" s="7">
        <v>3753549</v>
      </c>
      <c r="F16" s="8">
        <v>108.23</v>
      </c>
      <c r="G16" s="7">
        <v>3691059</v>
      </c>
      <c r="H16" s="8">
        <v>103.39</v>
      </c>
      <c r="I16" s="7">
        <v>3727049</v>
      </c>
      <c r="J16" s="8">
        <v>102.46</v>
      </c>
    </row>
    <row r="17" spans="1:10" s="9" customFormat="1" ht="13.2" x14ac:dyDescent="0.25">
      <c r="A17" s="6" t="s">
        <v>9</v>
      </c>
      <c r="B17" s="7">
        <v>518</v>
      </c>
      <c r="C17" s="7">
        <v>520</v>
      </c>
      <c r="D17" s="8">
        <v>16.8</v>
      </c>
      <c r="E17" s="8">
        <v>520</v>
      </c>
      <c r="F17" s="8">
        <v>20</v>
      </c>
      <c r="G17" s="8">
        <v>520</v>
      </c>
      <c r="H17" s="8">
        <v>100</v>
      </c>
      <c r="I17" s="8">
        <v>520</v>
      </c>
      <c r="J17" s="8">
        <v>100</v>
      </c>
    </row>
    <row r="18" spans="1:10" s="9" customFormat="1" ht="13.2" x14ac:dyDescent="0.25">
      <c r="A18" s="6" t="s">
        <v>10</v>
      </c>
      <c r="B18" s="7">
        <v>3176187.92</v>
      </c>
      <c r="C18" s="7">
        <v>3643135</v>
      </c>
      <c r="D18" s="8">
        <v>116.81</v>
      </c>
      <c r="E18" s="7">
        <v>3612249</v>
      </c>
      <c r="F18" s="8">
        <v>113.09</v>
      </c>
      <c r="G18" s="7">
        <v>3684759</v>
      </c>
      <c r="H18" s="8">
        <v>101.78</v>
      </c>
      <c r="I18" s="7">
        <v>3720749</v>
      </c>
      <c r="J18" s="8">
        <v>102.46</v>
      </c>
    </row>
    <row r="19" spans="1:10" s="9" customFormat="1" ht="13.2" x14ac:dyDescent="0.25">
      <c r="A19" s="6" t="s">
        <v>11</v>
      </c>
      <c r="B19" s="7">
        <v>158612.41</v>
      </c>
      <c r="C19" s="7">
        <v>41879</v>
      </c>
      <c r="D19" s="8">
        <v>93.74</v>
      </c>
      <c r="E19" s="7">
        <v>156820</v>
      </c>
      <c r="F19" s="8">
        <v>4.8</v>
      </c>
      <c r="G19" s="7">
        <v>6820</v>
      </c>
      <c r="H19" s="8">
        <v>100</v>
      </c>
      <c r="I19" s="7">
        <v>6820</v>
      </c>
      <c r="J19" s="8">
        <v>100</v>
      </c>
    </row>
    <row r="20" spans="1:10" s="13" customFormat="1" ht="13.2" x14ac:dyDescent="0.25">
      <c r="A20" s="10" t="s">
        <v>12</v>
      </c>
      <c r="B20" s="11">
        <v>69085.19</v>
      </c>
      <c r="C20" s="11">
        <v>-25000</v>
      </c>
      <c r="D20" s="12">
        <v>15.18</v>
      </c>
      <c r="E20" s="11">
        <v>-15000</v>
      </c>
      <c r="F20" s="12">
        <v>74.400000000000006</v>
      </c>
      <c r="G20" s="12">
        <v>0</v>
      </c>
      <c r="H20" s="12">
        <v>0</v>
      </c>
      <c r="I20" s="12">
        <v>0</v>
      </c>
      <c r="J20" s="12">
        <v>0</v>
      </c>
    </row>
    <row r="21" spans="1:10" s="5" customFormat="1" ht="13.2" x14ac:dyDescent="0.25">
      <c r="A21" s="2" t="s">
        <v>13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s="9" customFormat="1" ht="13.2" x14ac:dyDescent="0.25">
      <c r="A22" s="6" t="s">
        <v>14</v>
      </c>
      <c r="B22" s="7">
        <f>B16+B17</f>
        <v>3403885.52</v>
      </c>
      <c r="C22" s="7">
        <f t="shared" ref="C22:I22" si="0">C16+C17</f>
        <v>3660014</v>
      </c>
      <c r="D22" s="7">
        <f t="shared" si="0"/>
        <v>153.04000000000002</v>
      </c>
      <c r="E22" s="7">
        <f t="shared" si="0"/>
        <v>3754069</v>
      </c>
      <c r="F22" s="7">
        <f t="shared" si="0"/>
        <v>128.23000000000002</v>
      </c>
      <c r="G22" s="7">
        <f t="shared" si="0"/>
        <v>3691579</v>
      </c>
      <c r="H22" s="7">
        <f t="shared" si="0"/>
        <v>203.39</v>
      </c>
      <c r="I22" s="7">
        <f t="shared" si="0"/>
        <v>3727569</v>
      </c>
      <c r="J22" s="8">
        <v>102.46</v>
      </c>
    </row>
    <row r="23" spans="1:10" s="9" customFormat="1" ht="13.2" x14ac:dyDescent="0.25">
      <c r="A23" s="6" t="s">
        <v>15</v>
      </c>
      <c r="B23" s="7">
        <f>B18+B19</f>
        <v>3334800.33</v>
      </c>
      <c r="C23" s="7">
        <f>C18+C19</f>
        <v>3685014</v>
      </c>
      <c r="D23" s="7">
        <f t="shared" ref="D23:I23" si="1">D18+D19</f>
        <v>210.55</v>
      </c>
      <c r="E23" s="7">
        <f t="shared" si="1"/>
        <v>3769069</v>
      </c>
      <c r="F23" s="7">
        <f t="shared" si="1"/>
        <v>117.89</v>
      </c>
      <c r="G23" s="7">
        <f t="shared" si="1"/>
        <v>3691579</v>
      </c>
      <c r="H23" s="7">
        <f t="shared" si="1"/>
        <v>201.78</v>
      </c>
      <c r="I23" s="7">
        <f t="shared" si="1"/>
        <v>3727569</v>
      </c>
      <c r="J23" s="8">
        <v>102.46</v>
      </c>
    </row>
    <row r="24" spans="1:10" s="13" customFormat="1" ht="13.2" x14ac:dyDescent="0.25">
      <c r="A24" s="10" t="s">
        <v>16</v>
      </c>
      <c r="B24" s="11">
        <f>B22-B23</f>
        <v>69085.189999999944</v>
      </c>
      <c r="C24" s="11">
        <v>-25000</v>
      </c>
      <c r="D24" s="12">
        <v>15.18</v>
      </c>
      <c r="E24" s="11">
        <v>-15000</v>
      </c>
      <c r="F24" s="12">
        <v>74.400000000000006</v>
      </c>
      <c r="G24" s="12">
        <v>0</v>
      </c>
      <c r="H24" s="12">
        <v>0</v>
      </c>
      <c r="I24" s="12">
        <v>0</v>
      </c>
      <c r="J24" s="12">
        <v>0</v>
      </c>
    </row>
    <row r="25" spans="1:10" s="5" customFormat="1" ht="13.2" x14ac:dyDescent="0.25">
      <c r="A25" s="2" t="s">
        <v>17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s="9" customFormat="1" ht="13.2" x14ac:dyDescent="0.25">
      <c r="A26" s="6" t="s">
        <v>18</v>
      </c>
      <c r="B26" s="7">
        <v>0</v>
      </c>
      <c r="C26" s="7">
        <v>25000</v>
      </c>
      <c r="D26" s="8">
        <v>130.93</v>
      </c>
      <c r="E26" s="7">
        <v>15000</v>
      </c>
      <c r="F26" s="8">
        <v>74.400000000000006</v>
      </c>
      <c r="G26" s="8">
        <v>0</v>
      </c>
      <c r="H26" s="8">
        <v>0</v>
      </c>
      <c r="I26" s="8">
        <v>0</v>
      </c>
      <c r="J26" s="8">
        <v>0</v>
      </c>
    </row>
    <row r="27" spans="1:10" s="13" customFormat="1" ht="13.2" x14ac:dyDescent="0.25">
      <c r="A27" s="14" t="s">
        <v>19</v>
      </c>
      <c r="B27" s="11">
        <v>69085.19</v>
      </c>
      <c r="C27" s="12">
        <v>0</v>
      </c>
      <c r="D27" s="12">
        <v>0</v>
      </c>
      <c r="E27" s="12">
        <v>0</v>
      </c>
      <c r="F27" s="12">
        <v>0</v>
      </c>
      <c r="G27" s="16">
        <v>0</v>
      </c>
      <c r="H27" s="12">
        <v>0</v>
      </c>
      <c r="I27" s="12">
        <v>0</v>
      </c>
      <c r="J27" s="12">
        <v>0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740C-0D46-4134-8431-4340B6867C67}">
  <dimension ref="A1:J24"/>
  <sheetViews>
    <sheetView zoomScale="120" zoomScaleNormal="120" workbookViewId="0">
      <selection activeCell="A3" sqref="A3:XFD3"/>
    </sheetView>
  </sheetViews>
  <sheetFormatPr defaultRowHeight="12" x14ac:dyDescent="0.25"/>
  <cols>
    <col min="1" max="1" width="49.3984375" style="15" customWidth="1"/>
    <col min="2" max="3" width="12.69921875" style="15" customWidth="1"/>
    <col min="4" max="4" width="12.69921875" style="15" hidden="1" customWidth="1"/>
    <col min="5" max="5" width="12.69921875" style="15" customWidth="1"/>
    <col min="6" max="6" width="12.69921875" style="15" hidden="1" customWidth="1"/>
    <col min="7" max="7" width="12.69921875" style="62" customWidth="1"/>
    <col min="8" max="8" width="12.69921875" style="15" hidden="1" customWidth="1"/>
    <col min="9" max="9" width="12.69921875" style="15" customWidth="1"/>
    <col min="10" max="10" width="12.69921875" style="15" hidden="1" customWidth="1"/>
    <col min="11" max="11" width="12.69921875" style="15" customWidth="1"/>
    <col min="12" max="16384" width="8.796875" style="15"/>
  </cols>
  <sheetData>
    <row r="1" spans="1:10" s="133" customFormat="1" ht="19.2" customHeight="1" x14ac:dyDescent="0.25">
      <c r="B1" s="133" t="s">
        <v>7</v>
      </c>
      <c r="G1" s="62"/>
    </row>
    <row r="2" spans="1:10" s="133" customFormat="1" ht="19.2" customHeight="1" thickBot="1" x14ac:dyDescent="0.3">
      <c r="B2" s="133" t="s">
        <v>111</v>
      </c>
      <c r="G2" s="62"/>
    </row>
    <row r="3" spans="1:10" s="60" customFormat="1" ht="29.4" customHeight="1" thickBot="1" x14ac:dyDescent="0.25">
      <c r="A3" s="103" t="s">
        <v>0</v>
      </c>
      <c r="B3" s="103" t="s">
        <v>102</v>
      </c>
      <c r="C3" s="103" t="s">
        <v>2</v>
      </c>
      <c r="D3" s="103" t="s">
        <v>1</v>
      </c>
      <c r="E3" s="103" t="s">
        <v>103</v>
      </c>
      <c r="F3" s="103" t="s">
        <v>4</v>
      </c>
      <c r="G3" s="103" t="s">
        <v>5</v>
      </c>
      <c r="H3" s="103" t="s">
        <v>6</v>
      </c>
      <c r="I3" s="103" t="s">
        <v>104</v>
      </c>
      <c r="J3" s="1" t="s">
        <v>6</v>
      </c>
    </row>
    <row r="4" spans="1:10" s="5" customFormat="1" ht="13.2" x14ac:dyDescent="0.25">
      <c r="A4" s="2" t="s">
        <v>7</v>
      </c>
      <c r="B4" s="3"/>
      <c r="C4" s="3"/>
      <c r="D4" s="3"/>
      <c r="E4" s="3"/>
      <c r="F4" s="3"/>
      <c r="G4" s="104"/>
      <c r="H4" s="3"/>
      <c r="I4" s="3"/>
      <c r="J4" s="3"/>
    </row>
    <row r="5" spans="1:10" s="20" customFormat="1" ht="13.2" x14ac:dyDescent="0.25">
      <c r="A5" s="17" t="s">
        <v>8</v>
      </c>
      <c r="B5" s="18">
        <v>3403367.52</v>
      </c>
      <c r="C5" s="18">
        <v>3659494</v>
      </c>
      <c r="D5" s="19">
        <v>107.53</v>
      </c>
      <c r="E5" s="18">
        <v>3753549</v>
      </c>
      <c r="F5" s="19">
        <v>102.57</v>
      </c>
      <c r="G5" s="105">
        <v>3691059</v>
      </c>
      <c r="H5" s="19">
        <v>98.34</v>
      </c>
      <c r="I5" s="18">
        <v>3727049</v>
      </c>
      <c r="J5" s="19">
        <v>102.46</v>
      </c>
    </row>
    <row r="6" spans="1:10" s="9" customFormat="1" ht="26.4" x14ac:dyDescent="0.25">
      <c r="A6" s="21" t="s">
        <v>20</v>
      </c>
      <c r="B6" s="22">
        <v>2658737.59</v>
      </c>
      <c r="C6" s="22">
        <v>3096220</v>
      </c>
      <c r="D6" s="23">
        <v>116.45</v>
      </c>
      <c r="E6" s="22">
        <v>3216220</v>
      </c>
      <c r="F6" s="23">
        <v>103.88</v>
      </c>
      <c r="G6" s="106">
        <v>3153730</v>
      </c>
      <c r="H6" s="23">
        <v>98.06</v>
      </c>
      <c r="I6" s="22">
        <v>3189720</v>
      </c>
      <c r="J6" s="23">
        <v>102.85</v>
      </c>
    </row>
    <row r="7" spans="1:10" s="9" customFormat="1" ht="13.2" x14ac:dyDescent="0.25">
      <c r="A7" s="21" t="s">
        <v>21</v>
      </c>
      <c r="B7" s="22">
        <v>1181.6500000000001</v>
      </c>
      <c r="C7" s="23">
        <v>700</v>
      </c>
      <c r="D7" s="23">
        <v>59.24</v>
      </c>
      <c r="E7" s="23">
        <v>700</v>
      </c>
      <c r="F7" s="23">
        <v>100</v>
      </c>
      <c r="G7" s="107">
        <v>700</v>
      </c>
      <c r="H7" s="23">
        <v>100</v>
      </c>
      <c r="I7" s="23">
        <v>700</v>
      </c>
      <c r="J7" s="23">
        <v>100</v>
      </c>
    </row>
    <row r="8" spans="1:10" s="9" customFormat="1" ht="26.4" x14ac:dyDescent="0.25">
      <c r="A8" s="21" t="s">
        <v>22</v>
      </c>
      <c r="B8" s="22">
        <v>23420.52</v>
      </c>
      <c r="C8" s="22">
        <v>21400</v>
      </c>
      <c r="D8" s="23">
        <v>91.37</v>
      </c>
      <c r="E8" s="22">
        <v>22000</v>
      </c>
      <c r="F8" s="23">
        <v>102.8</v>
      </c>
      <c r="G8" s="106">
        <v>22000</v>
      </c>
      <c r="H8" s="23">
        <v>100</v>
      </c>
      <c r="I8" s="22">
        <v>22000</v>
      </c>
      <c r="J8" s="23">
        <v>100</v>
      </c>
    </row>
    <row r="9" spans="1:10" s="9" customFormat="1" ht="26.4" x14ac:dyDescent="0.25">
      <c r="A9" s="21" t="s">
        <v>23</v>
      </c>
      <c r="B9" s="22">
        <v>210681.04</v>
      </c>
      <c r="C9" s="22">
        <v>206050</v>
      </c>
      <c r="D9" s="23">
        <v>97.8</v>
      </c>
      <c r="E9" s="22">
        <v>203700</v>
      </c>
      <c r="F9" s="23">
        <v>98.86</v>
      </c>
      <c r="G9" s="106">
        <v>203700</v>
      </c>
      <c r="H9" s="23">
        <v>100</v>
      </c>
      <c r="I9" s="22">
        <v>203700</v>
      </c>
      <c r="J9" s="23">
        <v>100</v>
      </c>
    </row>
    <row r="10" spans="1:10" s="9" customFormat="1" ht="26.4" x14ac:dyDescent="0.25">
      <c r="A10" s="21" t="s">
        <v>24</v>
      </c>
      <c r="B10" s="22">
        <v>509346.72</v>
      </c>
      <c r="C10" s="22">
        <v>335124</v>
      </c>
      <c r="D10" s="23">
        <v>65.790000000000006</v>
      </c>
      <c r="E10" s="22">
        <v>310929</v>
      </c>
      <c r="F10" s="23">
        <v>92.78</v>
      </c>
      <c r="G10" s="106">
        <v>310929</v>
      </c>
      <c r="H10" s="23">
        <v>100</v>
      </c>
      <c r="I10" s="22">
        <v>310929</v>
      </c>
      <c r="J10" s="23">
        <v>100</v>
      </c>
    </row>
    <row r="11" spans="1:10" s="20" customFormat="1" ht="13.2" x14ac:dyDescent="0.25">
      <c r="A11" s="17" t="s">
        <v>9</v>
      </c>
      <c r="B11" s="19">
        <v>518</v>
      </c>
      <c r="C11" s="19">
        <v>520</v>
      </c>
      <c r="D11" s="19">
        <v>100.39</v>
      </c>
      <c r="E11" s="19">
        <v>520</v>
      </c>
      <c r="F11" s="19">
        <v>100</v>
      </c>
      <c r="G11" s="108">
        <v>520</v>
      </c>
      <c r="H11" s="19">
        <v>100</v>
      </c>
      <c r="I11" s="19">
        <v>520</v>
      </c>
      <c r="J11" s="19">
        <v>100</v>
      </c>
    </row>
    <row r="12" spans="1:10" s="9" customFormat="1" ht="13.2" x14ac:dyDescent="0.25">
      <c r="A12" s="21" t="s">
        <v>25</v>
      </c>
      <c r="B12" s="23">
        <v>518</v>
      </c>
      <c r="C12" s="23">
        <v>520</v>
      </c>
      <c r="D12" s="23">
        <v>100.39</v>
      </c>
      <c r="E12" s="23">
        <v>520</v>
      </c>
      <c r="F12" s="23">
        <v>100</v>
      </c>
      <c r="G12" s="107">
        <v>520</v>
      </c>
      <c r="H12" s="23">
        <v>100</v>
      </c>
      <c r="I12" s="23">
        <v>520</v>
      </c>
      <c r="J12" s="23">
        <v>100</v>
      </c>
    </row>
    <row r="13" spans="1:10" s="9" customFormat="1" ht="13.2" x14ac:dyDescent="0.25">
      <c r="A13" s="24" t="s">
        <v>26</v>
      </c>
      <c r="B13" s="7">
        <v>3403885.52</v>
      </c>
      <c r="C13" s="7">
        <v>3660014</v>
      </c>
      <c r="D13" s="8">
        <v>107.52</v>
      </c>
      <c r="E13" s="7">
        <v>3754069</v>
      </c>
      <c r="F13" s="8">
        <v>102.57</v>
      </c>
      <c r="G13" s="106">
        <v>3691579</v>
      </c>
      <c r="H13" s="8">
        <v>98.34</v>
      </c>
      <c r="I13" s="7">
        <v>3727569</v>
      </c>
      <c r="J13" s="8">
        <v>102.46</v>
      </c>
    </row>
    <row r="14" spans="1:10" s="20" customFormat="1" ht="13.2" x14ac:dyDescent="0.25">
      <c r="A14" s="17" t="s">
        <v>10</v>
      </c>
      <c r="B14" s="18">
        <v>3176187.92</v>
      </c>
      <c r="C14" s="18">
        <v>3643135</v>
      </c>
      <c r="D14" s="19">
        <v>114.7</v>
      </c>
      <c r="E14" s="18">
        <v>3612249</v>
      </c>
      <c r="F14" s="19">
        <v>99.15</v>
      </c>
      <c r="G14" s="105">
        <v>3684759</v>
      </c>
      <c r="H14" s="19">
        <v>102.01</v>
      </c>
      <c r="I14" s="18">
        <v>3720749</v>
      </c>
      <c r="J14" s="19">
        <v>102.46</v>
      </c>
    </row>
    <row r="15" spans="1:10" s="9" customFormat="1" ht="13.2" x14ac:dyDescent="0.25">
      <c r="A15" s="21" t="s">
        <v>27</v>
      </c>
      <c r="B15" s="22">
        <v>2563643.0099999998</v>
      </c>
      <c r="C15" s="22">
        <v>3025596</v>
      </c>
      <c r="D15" s="23">
        <v>118.02</v>
      </c>
      <c r="E15" s="22">
        <v>3036150</v>
      </c>
      <c r="F15" s="23">
        <v>100.35</v>
      </c>
      <c r="G15" s="106">
        <v>3123660</v>
      </c>
      <c r="H15" s="23">
        <v>102.88</v>
      </c>
      <c r="I15" s="22">
        <v>3159650</v>
      </c>
      <c r="J15" s="23">
        <v>102.94</v>
      </c>
    </row>
    <row r="16" spans="1:10" s="9" customFormat="1" ht="13.2" x14ac:dyDescent="0.25">
      <c r="A16" s="21" t="s">
        <v>28</v>
      </c>
      <c r="B16" s="22">
        <v>608839.53</v>
      </c>
      <c r="C16" s="22">
        <v>614209</v>
      </c>
      <c r="D16" s="23">
        <v>100.88</v>
      </c>
      <c r="E16" s="22">
        <v>573469</v>
      </c>
      <c r="F16" s="23">
        <v>93.37</v>
      </c>
      <c r="G16" s="106">
        <v>558469</v>
      </c>
      <c r="H16" s="23">
        <v>97.38</v>
      </c>
      <c r="I16" s="22">
        <v>558469</v>
      </c>
      <c r="J16" s="23">
        <v>100</v>
      </c>
    </row>
    <row r="17" spans="1:10" s="9" customFormat="1" ht="13.2" x14ac:dyDescent="0.25">
      <c r="A17" s="21" t="s">
        <v>29</v>
      </c>
      <c r="B17" s="22">
        <v>2436.2600000000002</v>
      </c>
      <c r="C17" s="22">
        <v>2200</v>
      </c>
      <c r="D17" s="23">
        <v>90.3</v>
      </c>
      <c r="E17" s="22">
        <v>1500</v>
      </c>
      <c r="F17" s="23">
        <v>68.180000000000007</v>
      </c>
      <c r="G17" s="106">
        <v>1500</v>
      </c>
      <c r="H17" s="23">
        <v>100</v>
      </c>
      <c r="I17" s="22">
        <v>1500</v>
      </c>
      <c r="J17" s="23">
        <v>100</v>
      </c>
    </row>
    <row r="18" spans="1:10" s="9" customFormat="1" ht="26.4" x14ac:dyDescent="0.25">
      <c r="A18" s="21" t="s">
        <v>30</v>
      </c>
      <c r="B18" s="23">
        <v>877.8</v>
      </c>
      <c r="C18" s="23">
        <v>700</v>
      </c>
      <c r="D18" s="23">
        <v>79.739999999999995</v>
      </c>
      <c r="E18" s="23">
        <v>700</v>
      </c>
      <c r="F18" s="23">
        <v>100</v>
      </c>
      <c r="G18" s="107">
        <v>700</v>
      </c>
      <c r="H18" s="23">
        <v>100</v>
      </c>
      <c r="I18" s="23">
        <v>700</v>
      </c>
      <c r="J18" s="23">
        <v>100</v>
      </c>
    </row>
    <row r="19" spans="1:10" s="9" customFormat="1" ht="13.2" x14ac:dyDescent="0.25">
      <c r="A19" s="21" t="s">
        <v>31</v>
      </c>
      <c r="B19" s="23">
        <v>391.32</v>
      </c>
      <c r="C19" s="23">
        <v>430</v>
      </c>
      <c r="D19" s="23">
        <v>109.88</v>
      </c>
      <c r="E19" s="23">
        <v>430</v>
      </c>
      <c r="F19" s="23">
        <v>100</v>
      </c>
      <c r="G19" s="107">
        <v>430</v>
      </c>
      <c r="H19" s="23">
        <v>100</v>
      </c>
      <c r="I19" s="23">
        <v>430</v>
      </c>
      <c r="J19" s="23">
        <v>100</v>
      </c>
    </row>
    <row r="20" spans="1:10" s="20" customFormat="1" ht="13.2" x14ac:dyDescent="0.25">
      <c r="A20" s="17" t="s">
        <v>11</v>
      </c>
      <c r="B20" s="18">
        <v>158612.41</v>
      </c>
      <c r="C20" s="18">
        <v>41879</v>
      </c>
      <c r="D20" s="19">
        <v>26.4</v>
      </c>
      <c r="E20" s="18">
        <v>156820</v>
      </c>
      <c r="F20" s="19">
        <v>374.46</v>
      </c>
      <c r="G20" s="105">
        <v>6820</v>
      </c>
      <c r="H20" s="19">
        <v>4.3499999999999996</v>
      </c>
      <c r="I20" s="18">
        <v>6820</v>
      </c>
      <c r="J20" s="19">
        <v>100</v>
      </c>
    </row>
    <row r="21" spans="1:10" s="9" customFormat="1" ht="13.2" x14ac:dyDescent="0.25">
      <c r="A21" s="21" t="s">
        <v>32</v>
      </c>
      <c r="B21" s="23">
        <v>293.67</v>
      </c>
      <c r="C21" s="23">
        <v>0</v>
      </c>
      <c r="D21" s="23">
        <v>0</v>
      </c>
      <c r="E21" s="23">
        <v>0</v>
      </c>
      <c r="F21" s="23">
        <v>0</v>
      </c>
      <c r="G21" s="107">
        <v>0</v>
      </c>
      <c r="H21" s="23">
        <v>0</v>
      </c>
      <c r="I21" s="23">
        <v>0</v>
      </c>
      <c r="J21" s="23">
        <v>0</v>
      </c>
    </row>
    <row r="22" spans="1:10" s="9" customFormat="1" ht="13.2" x14ac:dyDescent="0.25">
      <c r="A22" s="21" t="s">
        <v>33</v>
      </c>
      <c r="B22" s="22">
        <v>71330.539999999994</v>
      </c>
      <c r="C22" s="22">
        <v>29279</v>
      </c>
      <c r="D22" s="23">
        <v>41.05</v>
      </c>
      <c r="E22" s="22">
        <v>156720</v>
      </c>
      <c r="F22" s="23">
        <v>535.26</v>
      </c>
      <c r="G22" s="106">
        <v>6720</v>
      </c>
      <c r="H22" s="23">
        <v>4.29</v>
      </c>
      <c r="I22" s="22">
        <v>6720</v>
      </c>
      <c r="J22" s="23">
        <v>100</v>
      </c>
    </row>
    <row r="23" spans="1:10" s="9" customFormat="1" ht="13.2" x14ac:dyDescent="0.25">
      <c r="A23" s="21" t="s">
        <v>34</v>
      </c>
      <c r="B23" s="22">
        <v>86988.2</v>
      </c>
      <c r="C23" s="22">
        <v>12600</v>
      </c>
      <c r="D23" s="23">
        <v>14.48</v>
      </c>
      <c r="E23" s="23">
        <v>100</v>
      </c>
      <c r="F23" s="23">
        <v>0.79</v>
      </c>
      <c r="G23" s="107">
        <v>100</v>
      </c>
      <c r="H23" s="23">
        <v>100</v>
      </c>
      <c r="I23" s="23">
        <v>100</v>
      </c>
      <c r="J23" s="23">
        <v>100</v>
      </c>
    </row>
    <row r="24" spans="1:10" s="9" customFormat="1" ht="13.2" x14ac:dyDescent="0.25">
      <c r="A24" s="24" t="s">
        <v>35</v>
      </c>
      <c r="B24" s="7">
        <v>3334800.33</v>
      </c>
      <c r="C24" s="7">
        <v>3685014</v>
      </c>
      <c r="D24" s="8">
        <v>110.5</v>
      </c>
      <c r="E24" s="7">
        <v>3769069</v>
      </c>
      <c r="F24" s="8">
        <v>102.28</v>
      </c>
      <c r="G24" s="106">
        <v>3691579</v>
      </c>
      <c r="H24" s="8">
        <v>97.94</v>
      </c>
      <c r="I24" s="7">
        <v>3727569</v>
      </c>
      <c r="J24" s="8">
        <v>102.46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350B-52B3-476D-9344-22C2B58175E6}">
  <dimension ref="A1:J35"/>
  <sheetViews>
    <sheetView zoomScale="120" zoomScaleNormal="120" workbookViewId="0">
      <selection sqref="A1:XFD1"/>
    </sheetView>
  </sheetViews>
  <sheetFormatPr defaultRowHeight="9" x14ac:dyDescent="0.15"/>
  <cols>
    <col min="1" max="1" width="49.296875" style="15" customWidth="1"/>
    <col min="2" max="2" width="19" style="61" customWidth="1"/>
    <col min="3" max="3" width="14.09765625" style="61" customWidth="1"/>
    <col min="4" max="4" width="10.19921875" style="61" hidden="1" customWidth="1"/>
    <col min="5" max="5" width="13.5" style="61" customWidth="1"/>
    <col min="6" max="6" width="13.69921875" style="61" hidden="1" customWidth="1"/>
    <col min="7" max="7" width="16.19921875" style="61" customWidth="1"/>
    <col min="8" max="8" width="13.69921875" style="61" hidden="1" customWidth="1"/>
    <col min="9" max="9" width="15.5" style="61" customWidth="1"/>
    <col min="10" max="10" width="14" style="15" hidden="1" customWidth="1"/>
    <col min="11" max="16384" width="8.796875" style="15"/>
  </cols>
  <sheetData>
    <row r="1" spans="1:10" s="133" customFormat="1" ht="19.2" customHeight="1" thickBot="1" x14ac:dyDescent="0.3">
      <c r="B1" s="133" t="s">
        <v>112</v>
      </c>
      <c r="G1" s="62"/>
    </row>
    <row r="2" spans="1:10" s="93" customFormat="1" ht="28.2" thickBot="1" x14ac:dyDescent="0.2">
      <c r="A2" s="94" t="s">
        <v>0</v>
      </c>
      <c r="B2" s="94" t="s">
        <v>102</v>
      </c>
      <c r="C2" s="94" t="s">
        <v>2</v>
      </c>
      <c r="D2" s="94" t="s">
        <v>1</v>
      </c>
      <c r="E2" s="94" t="s">
        <v>103</v>
      </c>
      <c r="F2" s="94" t="s">
        <v>4</v>
      </c>
      <c r="G2" s="94" t="s">
        <v>5</v>
      </c>
      <c r="H2" s="94" t="s">
        <v>6</v>
      </c>
      <c r="I2" s="94" t="s">
        <v>104</v>
      </c>
      <c r="J2" s="1" t="s">
        <v>6</v>
      </c>
    </row>
    <row r="3" spans="1:10" s="5" customFormat="1" ht="13.8" x14ac:dyDescent="0.25">
      <c r="A3" s="95" t="s">
        <v>7</v>
      </c>
      <c r="B3" s="96"/>
      <c r="C3" s="96"/>
      <c r="D3" s="96"/>
      <c r="E3" s="96"/>
      <c r="F3" s="96"/>
      <c r="G3" s="97"/>
      <c r="H3" s="96"/>
      <c r="I3" s="96"/>
      <c r="J3" s="3"/>
    </row>
    <row r="4" spans="1:10" s="9" customFormat="1" ht="13.8" x14ac:dyDescent="0.25">
      <c r="A4" s="109" t="s">
        <v>95</v>
      </c>
      <c r="B4" s="110">
        <v>154383.01</v>
      </c>
      <c r="C4" s="110">
        <v>78550</v>
      </c>
      <c r="D4" s="111">
        <v>50.88</v>
      </c>
      <c r="E4" s="110">
        <v>82100</v>
      </c>
      <c r="F4" s="111">
        <v>104.52</v>
      </c>
      <c r="G4" s="98">
        <v>82100</v>
      </c>
      <c r="H4" s="111">
        <v>100</v>
      </c>
      <c r="I4" s="110">
        <v>82100</v>
      </c>
      <c r="J4" s="85">
        <v>100</v>
      </c>
    </row>
    <row r="5" spans="1:10" s="9" customFormat="1" ht="13.8" x14ac:dyDescent="0.25">
      <c r="A5" s="109" t="s">
        <v>59</v>
      </c>
      <c r="B5" s="110">
        <v>154383.01</v>
      </c>
      <c r="C5" s="110">
        <v>78550</v>
      </c>
      <c r="D5" s="111">
        <v>50.88</v>
      </c>
      <c r="E5" s="110">
        <v>82100</v>
      </c>
      <c r="F5" s="111">
        <v>104.52</v>
      </c>
      <c r="G5" s="98">
        <v>82100</v>
      </c>
      <c r="H5" s="111">
        <v>100</v>
      </c>
      <c r="I5" s="110">
        <v>82100</v>
      </c>
      <c r="J5" s="85">
        <v>100</v>
      </c>
    </row>
    <row r="6" spans="1:10" s="9" customFormat="1" ht="13.8" x14ac:dyDescent="0.25">
      <c r="A6" s="109" t="s">
        <v>96</v>
      </c>
      <c r="B6" s="110">
        <v>209312.69</v>
      </c>
      <c r="C6" s="110">
        <v>203100</v>
      </c>
      <c r="D6" s="111">
        <v>97.03</v>
      </c>
      <c r="E6" s="110">
        <v>201000</v>
      </c>
      <c r="F6" s="111">
        <v>98.97</v>
      </c>
      <c r="G6" s="98">
        <v>201000</v>
      </c>
      <c r="H6" s="111">
        <v>100</v>
      </c>
      <c r="I6" s="110">
        <v>201000</v>
      </c>
      <c r="J6" s="85">
        <v>100</v>
      </c>
    </row>
    <row r="7" spans="1:10" s="9" customFormat="1" ht="13.8" x14ac:dyDescent="0.25">
      <c r="A7" s="109" t="s">
        <v>77</v>
      </c>
      <c r="B7" s="110">
        <v>209312.69</v>
      </c>
      <c r="C7" s="110">
        <v>203100</v>
      </c>
      <c r="D7" s="111">
        <v>97.03</v>
      </c>
      <c r="E7" s="110">
        <v>201000</v>
      </c>
      <c r="F7" s="111">
        <v>98.97</v>
      </c>
      <c r="G7" s="98">
        <v>201000</v>
      </c>
      <c r="H7" s="111">
        <v>100</v>
      </c>
      <c r="I7" s="110">
        <v>201000</v>
      </c>
      <c r="J7" s="85">
        <v>100</v>
      </c>
    </row>
    <row r="8" spans="1:10" s="9" customFormat="1" ht="13.8" x14ac:dyDescent="0.25">
      <c r="A8" s="109" t="s">
        <v>97</v>
      </c>
      <c r="B8" s="110">
        <v>314181.64</v>
      </c>
      <c r="C8" s="110">
        <v>258315</v>
      </c>
      <c r="D8" s="111">
        <v>82.22</v>
      </c>
      <c r="E8" s="110">
        <v>250829</v>
      </c>
      <c r="F8" s="111">
        <v>97.1</v>
      </c>
      <c r="G8" s="98">
        <v>250829</v>
      </c>
      <c r="H8" s="111">
        <v>100</v>
      </c>
      <c r="I8" s="110">
        <v>250829</v>
      </c>
      <c r="J8" s="85">
        <v>100</v>
      </c>
    </row>
    <row r="9" spans="1:10" s="9" customFormat="1" ht="13.8" x14ac:dyDescent="0.25">
      <c r="A9" s="109" t="s">
        <v>78</v>
      </c>
      <c r="B9" s="110">
        <v>23420.52</v>
      </c>
      <c r="C9" s="110">
        <v>21400</v>
      </c>
      <c r="D9" s="111">
        <v>91.37</v>
      </c>
      <c r="E9" s="110">
        <v>22000</v>
      </c>
      <c r="F9" s="111">
        <v>102.8</v>
      </c>
      <c r="G9" s="98">
        <v>22000</v>
      </c>
      <c r="H9" s="111">
        <v>100</v>
      </c>
      <c r="I9" s="110">
        <v>22000</v>
      </c>
      <c r="J9" s="85">
        <v>100</v>
      </c>
    </row>
    <row r="10" spans="1:10" s="9" customFormat="1" ht="13.8" x14ac:dyDescent="0.25">
      <c r="A10" s="109" t="s">
        <v>60</v>
      </c>
      <c r="B10" s="110">
        <v>290761.12</v>
      </c>
      <c r="C10" s="110">
        <v>236915</v>
      </c>
      <c r="D10" s="111">
        <v>81.48</v>
      </c>
      <c r="E10" s="110">
        <v>228829</v>
      </c>
      <c r="F10" s="111">
        <v>96.59</v>
      </c>
      <c r="G10" s="98">
        <v>228829</v>
      </c>
      <c r="H10" s="111">
        <v>100</v>
      </c>
      <c r="I10" s="110">
        <v>228829</v>
      </c>
      <c r="J10" s="85">
        <v>100</v>
      </c>
    </row>
    <row r="11" spans="1:10" s="9" customFormat="1" ht="13.8" x14ac:dyDescent="0.25">
      <c r="A11" s="109" t="s">
        <v>98</v>
      </c>
      <c r="B11" s="110">
        <v>2722940.18</v>
      </c>
      <c r="C11" s="110">
        <v>3115879</v>
      </c>
      <c r="D11" s="111">
        <v>114.43</v>
      </c>
      <c r="E11" s="110">
        <v>3216220</v>
      </c>
      <c r="F11" s="111">
        <v>103.22</v>
      </c>
      <c r="G11" s="98">
        <v>3153730</v>
      </c>
      <c r="H11" s="111">
        <v>98.06</v>
      </c>
      <c r="I11" s="110">
        <v>3189720</v>
      </c>
      <c r="J11" s="85">
        <v>102.85</v>
      </c>
    </row>
    <row r="12" spans="1:10" s="9" customFormat="1" ht="13.8" x14ac:dyDescent="0.25">
      <c r="A12" s="109" t="s">
        <v>105</v>
      </c>
      <c r="B12" s="110">
        <v>154251.51999999999</v>
      </c>
      <c r="C12" s="110">
        <v>194800</v>
      </c>
      <c r="D12" s="111">
        <v>126.29</v>
      </c>
      <c r="E12" s="110">
        <v>160000</v>
      </c>
      <c r="F12" s="111">
        <v>82.14</v>
      </c>
      <c r="G12" s="98">
        <v>160000</v>
      </c>
      <c r="H12" s="111">
        <v>100</v>
      </c>
      <c r="I12" s="110">
        <v>160000</v>
      </c>
      <c r="J12" s="85">
        <v>100</v>
      </c>
    </row>
    <row r="13" spans="1:10" s="9" customFormat="1" ht="13.8" x14ac:dyDescent="0.25">
      <c r="A13" s="109" t="s">
        <v>62</v>
      </c>
      <c r="B13" s="110">
        <v>2568688.66</v>
      </c>
      <c r="C13" s="110">
        <v>2921079</v>
      </c>
      <c r="D13" s="111">
        <v>113.72</v>
      </c>
      <c r="E13" s="110">
        <v>3051420</v>
      </c>
      <c r="F13" s="111">
        <v>104.46</v>
      </c>
      <c r="G13" s="98">
        <v>2988930</v>
      </c>
      <c r="H13" s="111">
        <v>97.95</v>
      </c>
      <c r="I13" s="110">
        <v>3024920</v>
      </c>
      <c r="J13" s="85">
        <v>103.01</v>
      </c>
    </row>
    <row r="14" spans="1:10" s="9" customFormat="1" ht="13.8" x14ac:dyDescent="0.25">
      <c r="A14" s="109" t="s">
        <v>106</v>
      </c>
      <c r="B14" s="112"/>
      <c r="C14" s="112"/>
      <c r="D14" s="112"/>
      <c r="E14" s="110">
        <v>4800</v>
      </c>
      <c r="F14" s="112"/>
      <c r="G14" s="98">
        <v>4800</v>
      </c>
      <c r="H14" s="111">
        <v>100</v>
      </c>
      <c r="I14" s="110">
        <v>4800</v>
      </c>
      <c r="J14" s="85">
        <v>100</v>
      </c>
    </row>
    <row r="15" spans="1:10" s="9" customFormat="1" ht="13.8" x14ac:dyDescent="0.25">
      <c r="A15" s="109" t="s">
        <v>99</v>
      </c>
      <c r="B15" s="110">
        <v>2550</v>
      </c>
      <c r="C15" s="110">
        <v>3650</v>
      </c>
      <c r="D15" s="111">
        <v>143.13999999999999</v>
      </c>
      <c r="E15" s="110">
        <v>3400</v>
      </c>
      <c r="F15" s="111">
        <v>93.15</v>
      </c>
      <c r="G15" s="98">
        <v>3400</v>
      </c>
      <c r="H15" s="111">
        <v>100</v>
      </c>
      <c r="I15" s="110">
        <v>3400</v>
      </c>
      <c r="J15" s="85">
        <v>100</v>
      </c>
    </row>
    <row r="16" spans="1:10" s="9" customFormat="1" ht="13.8" x14ac:dyDescent="0.25">
      <c r="A16" s="109" t="s">
        <v>79</v>
      </c>
      <c r="B16" s="110">
        <v>2550</v>
      </c>
      <c r="C16" s="110">
        <v>3650</v>
      </c>
      <c r="D16" s="111">
        <v>143.13999999999999</v>
      </c>
      <c r="E16" s="110">
        <v>3400</v>
      </c>
      <c r="F16" s="111">
        <v>93.15</v>
      </c>
      <c r="G16" s="98">
        <v>3400</v>
      </c>
      <c r="H16" s="111">
        <v>100</v>
      </c>
      <c r="I16" s="110">
        <v>3400</v>
      </c>
      <c r="J16" s="85">
        <v>100</v>
      </c>
    </row>
    <row r="17" spans="1:10" s="9" customFormat="1" ht="27.6" x14ac:dyDescent="0.25">
      <c r="A17" s="109" t="s">
        <v>100</v>
      </c>
      <c r="B17" s="111">
        <v>518</v>
      </c>
      <c r="C17" s="111">
        <v>520</v>
      </c>
      <c r="D17" s="111">
        <v>100.39</v>
      </c>
      <c r="E17" s="111">
        <v>520</v>
      </c>
      <c r="F17" s="111">
        <v>100</v>
      </c>
      <c r="G17" s="99">
        <v>520</v>
      </c>
      <c r="H17" s="111">
        <v>100</v>
      </c>
      <c r="I17" s="111">
        <v>520</v>
      </c>
      <c r="J17" s="85">
        <v>100</v>
      </c>
    </row>
    <row r="18" spans="1:10" s="9" customFormat="1" ht="13.8" x14ac:dyDescent="0.25">
      <c r="A18" s="109" t="s">
        <v>80</v>
      </c>
      <c r="B18" s="111">
        <v>518</v>
      </c>
      <c r="C18" s="111">
        <v>520</v>
      </c>
      <c r="D18" s="111">
        <v>100.39</v>
      </c>
      <c r="E18" s="111">
        <v>520</v>
      </c>
      <c r="F18" s="111">
        <v>100</v>
      </c>
      <c r="G18" s="99">
        <v>520</v>
      </c>
      <c r="H18" s="111">
        <v>100</v>
      </c>
      <c r="I18" s="111">
        <v>520</v>
      </c>
      <c r="J18" s="8">
        <v>102.46</v>
      </c>
    </row>
    <row r="19" spans="1:10" s="9" customFormat="1" ht="13.8" x14ac:dyDescent="0.25">
      <c r="A19" s="100" t="s">
        <v>26</v>
      </c>
      <c r="B19" s="101">
        <v>3403885.52</v>
      </c>
      <c r="C19" s="101">
        <v>3660014</v>
      </c>
      <c r="D19" s="102">
        <v>107.52</v>
      </c>
      <c r="E19" s="101">
        <v>3754069</v>
      </c>
      <c r="F19" s="102">
        <v>102.57</v>
      </c>
      <c r="G19" s="98">
        <v>3691579</v>
      </c>
      <c r="H19" s="102">
        <v>98.34</v>
      </c>
      <c r="I19" s="101">
        <v>3727569</v>
      </c>
      <c r="J19" s="85">
        <v>100</v>
      </c>
    </row>
    <row r="20" spans="1:10" s="9" customFormat="1" ht="13.8" x14ac:dyDescent="0.25">
      <c r="A20" s="109" t="s">
        <v>95</v>
      </c>
      <c r="B20" s="110">
        <v>159153.46</v>
      </c>
      <c r="C20" s="110">
        <v>78550</v>
      </c>
      <c r="D20" s="111">
        <v>49.35</v>
      </c>
      <c r="E20" s="110">
        <v>82100</v>
      </c>
      <c r="F20" s="111">
        <v>104.52</v>
      </c>
      <c r="G20" s="98">
        <v>82100</v>
      </c>
      <c r="H20" s="111">
        <v>100</v>
      </c>
      <c r="I20" s="110">
        <v>82100</v>
      </c>
      <c r="J20" s="85">
        <v>100</v>
      </c>
    </row>
    <row r="21" spans="1:10" s="9" customFormat="1" ht="13.8" x14ac:dyDescent="0.25">
      <c r="A21" s="109" t="s">
        <v>59</v>
      </c>
      <c r="B21" s="110">
        <v>159153.46</v>
      </c>
      <c r="C21" s="110">
        <v>78550</v>
      </c>
      <c r="D21" s="111">
        <v>49.35</v>
      </c>
      <c r="E21" s="110">
        <v>82100</v>
      </c>
      <c r="F21" s="111">
        <v>104.52</v>
      </c>
      <c r="G21" s="98">
        <v>82100</v>
      </c>
      <c r="H21" s="111">
        <v>100</v>
      </c>
      <c r="I21" s="110">
        <v>82100</v>
      </c>
      <c r="J21" s="85">
        <v>100</v>
      </c>
    </row>
    <row r="22" spans="1:10" s="9" customFormat="1" ht="13.8" x14ac:dyDescent="0.25">
      <c r="A22" s="109" t="s">
        <v>96</v>
      </c>
      <c r="B22" s="110">
        <v>188251.14</v>
      </c>
      <c r="C22" s="110">
        <v>207300</v>
      </c>
      <c r="D22" s="111">
        <v>110.12</v>
      </c>
      <c r="E22" s="110">
        <v>201000</v>
      </c>
      <c r="F22" s="111">
        <v>96.96</v>
      </c>
      <c r="G22" s="98">
        <v>201000</v>
      </c>
      <c r="H22" s="111">
        <v>100</v>
      </c>
      <c r="I22" s="110">
        <v>201000</v>
      </c>
      <c r="J22" s="85">
        <v>100</v>
      </c>
    </row>
    <row r="23" spans="1:10" s="9" customFormat="1" ht="13.8" x14ac:dyDescent="0.25">
      <c r="A23" s="109" t="s">
        <v>77</v>
      </c>
      <c r="B23" s="110">
        <v>188251.14</v>
      </c>
      <c r="C23" s="110">
        <v>207300</v>
      </c>
      <c r="D23" s="111">
        <v>110.12</v>
      </c>
      <c r="E23" s="110">
        <v>201000</v>
      </c>
      <c r="F23" s="111">
        <v>96.96</v>
      </c>
      <c r="G23" s="98">
        <v>201000</v>
      </c>
      <c r="H23" s="111">
        <v>100</v>
      </c>
      <c r="I23" s="110">
        <v>201000</v>
      </c>
      <c r="J23" s="85">
        <v>100</v>
      </c>
    </row>
    <row r="24" spans="1:10" s="9" customFormat="1" ht="13.8" x14ac:dyDescent="0.25">
      <c r="A24" s="109" t="s">
        <v>97</v>
      </c>
      <c r="B24" s="110">
        <v>308240.52</v>
      </c>
      <c r="C24" s="110">
        <v>258915</v>
      </c>
      <c r="D24" s="111">
        <v>84</v>
      </c>
      <c r="E24" s="110">
        <v>250829</v>
      </c>
      <c r="F24" s="111">
        <v>96.88</v>
      </c>
      <c r="G24" s="98">
        <v>250829</v>
      </c>
      <c r="H24" s="111">
        <v>100</v>
      </c>
      <c r="I24" s="110">
        <v>250829</v>
      </c>
      <c r="J24" s="85">
        <v>100</v>
      </c>
    </row>
    <row r="25" spans="1:10" s="9" customFormat="1" ht="13.8" x14ac:dyDescent="0.25">
      <c r="A25" s="109" t="s">
        <v>78</v>
      </c>
      <c r="B25" s="110">
        <v>22574.39</v>
      </c>
      <c r="C25" s="110">
        <v>22000</v>
      </c>
      <c r="D25" s="111">
        <v>97.46</v>
      </c>
      <c r="E25" s="110">
        <v>22000</v>
      </c>
      <c r="F25" s="111">
        <v>100</v>
      </c>
      <c r="G25" s="98">
        <v>22000</v>
      </c>
      <c r="H25" s="111">
        <v>100</v>
      </c>
      <c r="I25" s="110">
        <v>22000</v>
      </c>
      <c r="J25" s="85">
        <v>100</v>
      </c>
    </row>
    <row r="26" spans="1:10" s="9" customFormat="1" ht="13.8" x14ac:dyDescent="0.25">
      <c r="A26" s="109" t="s">
        <v>60</v>
      </c>
      <c r="B26" s="110">
        <v>285666.13</v>
      </c>
      <c r="C26" s="110">
        <v>236915</v>
      </c>
      <c r="D26" s="111">
        <v>82.93</v>
      </c>
      <c r="E26" s="110">
        <v>228829</v>
      </c>
      <c r="F26" s="111">
        <v>96.59</v>
      </c>
      <c r="G26" s="98">
        <v>228829</v>
      </c>
      <c r="H26" s="111">
        <v>100</v>
      </c>
      <c r="I26" s="110">
        <v>228829</v>
      </c>
      <c r="J26" s="85">
        <v>102.85</v>
      </c>
    </row>
    <row r="27" spans="1:10" s="9" customFormat="1" ht="13.8" x14ac:dyDescent="0.25">
      <c r="A27" s="109" t="s">
        <v>98</v>
      </c>
      <c r="B27" s="110">
        <v>2676863.83</v>
      </c>
      <c r="C27" s="110">
        <v>3136079</v>
      </c>
      <c r="D27" s="111">
        <v>117.15</v>
      </c>
      <c r="E27" s="110">
        <v>3231220</v>
      </c>
      <c r="F27" s="111">
        <v>103.03</v>
      </c>
      <c r="G27" s="98">
        <v>3153730</v>
      </c>
      <c r="H27" s="111">
        <v>97.6</v>
      </c>
      <c r="I27" s="110">
        <v>3189720</v>
      </c>
      <c r="J27" s="85">
        <v>100</v>
      </c>
    </row>
    <row r="28" spans="1:10" s="9" customFormat="1" ht="13.8" x14ac:dyDescent="0.25">
      <c r="A28" s="109" t="s">
        <v>105</v>
      </c>
      <c r="B28" s="110">
        <v>116568.58</v>
      </c>
      <c r="C28" s="110">
        <v>215000</v>
      </c>
      <c r="D28" s="111">
        <v>184.44</v>
      </c>
      <c r="E28" s="110">
        <v>175000</v>
      </c>
      <c r="F28" s="111">
        <v>81.400000000000006</v>
      </c>
      <c r="G28" s="98">
        <v>160000</v>
      </c>
      <c r="H28" s="111">
        <v>91.43</v>
      </c>
      <c r="I28" s="110">
        <v>160000</v>
      </c>
      <c r="J28" s="85">
        <v>103.01</v>
      </c>
    </row>
    <row r="29" spans="1:10" s="9" customFormat="1" ht="13.8" x14ac:dyDescent="0.25">
      <c r="A29" s="109" t="s">
        <v>62</v>
      </c>
      <c r="B29" s="110">
        <v>2560295.25</v>
      </c>
      <c r="C29" s="110">
        <v>2921079</v>
      </c>
      <c r="D29" s="111">
        <v>114.09</v>
      </c>
      <c r="E29" s="110">
        <v>3051420</v>
      </c>
      <c r="F29" s="111">
        <v>104.46</v>
      </c>
      <c r="G29" s="98">
        <v>2988930</v>
      </c>
      <c r="H29" s="111">
        <v>97.95</v>
      </c>
      <c r="I29" s="110">
        <v>3024920</v>
      </c>
      <c r="J29" s="85">
        <v>100</v>
      </c>
    </row>
    <row r="30" spans="1:10" s="9" customFormat="1" ht="13.8" x14ac:dyDescent="0.25">
      <c r="A30" s="109" t="s">
        <v>106</v>
      </c>
      <c r="B30" s="112"/>
      <c r="C30" s="112"/>
      <c r="D30" s="112"/>
      <c r="E30" s="110">
        <v>4800</v>
      </c>
      <c r="F30" s="112"/>
      <c r="G30" s="98">
        <v>4800</v>
      </c>
      <c r="H30" s="111">
        <v>100</v>
      </c>
      <c r="I30" s="110">
        <v>4800</v>
      </c>
      <c r="J30" s="85">
        <v>100</v>
      </c>
    </row>
    <row r="31" spans="1:10" s="9" customFormat="1" ht="13.8" x14ac:dyDescent="0.25">
      <c r="A31" s="109" t="s">
        <v>99</v>
      </c>
      <c r="B31" s="110">
        <v>2054.17</v>
      </c>
      <c r="C31" s="110">
        <v>3650</v>
      </c>
      <c r="D31" s="111">
        <v>177.69</v>
      </c>
      <c r="E31" s="110">
        <v>3400</v>
      </c>
      <c r="F31" s="111">
        <v>93.15</v>
      </c>
      <c r="G31" s="98">
        <v>3400</v>
      </c>
      <c r="H31" s="111">
        <v>100</v>
      </c>
      <c r="I31" s="110">
        <v>3400</v>
      </c>
      <c r="J31" s="85">
        <v>100</v>
      </c>
    </row>
    <row r="32" spans="1:10" s="9" customFormat="1" ht="13.8" x14ac:dyDescent="0.25">
      <c r="A32" s="109" t="s">
        <v>79</v>
      </c>
      <c r="B32" s="110">
        <v>2054.17</v>
      </c>
      <c r="C32" s="110">
        <v>3650</v>
      </c>
      <c r="D32" s="111">
        <v>177.69</v>
      </c>
      <c r="E32" s="110">
        <v>3400</v>
      </c>
      <c r="F32" s="111">
        <v>93.15</v>
      </c>
      <c r="G32" s="98">
        <v>3400</v>
      </c>
      <c r="H32" s="111">
        <v>100</v>
      </c>
      <c r="I32" s="110">
        <v>3400</v>
      </c>
      <c r="J32" s="85">
        <v>100</v>
      </c>
    </row>
    <row r="33" spans="1:10" s="9" customFormat="1" ht="27.6" x14ac:dyDescent="0.25">
      <c r="A33" s="109" t="s">
        <v>100</v>
      </c>
      <c r="B33" s="111">
        <v>237.21</v>
      </c>
      <c r="C33" s="111">
        <v>520</v>
      </c>
      <c r="D33" s="111">
        <v>219.22</v>
      </c>
      <c r="E33" s="111">
        <v>520</v>
      </c>
      <c r="F33" s="111">
        <v>100</v>
      </c>
      <c r="G33" s="99">
        <v>520</v>
      </c>
      <c r="H33" s="111">
        <v>100</v>
      </c>
      <c r="I33" s="111">
        <v>520</v>
      </c>
      <c r="J33" s="8">
        <v>102.46</v>
      </c>
    </row>
    <row r="34" spans="1:10" ht="13.8" x14ac:dyDescent="0.25">
      <c r="A34" s="109" t="s">
        <v>80</v>
      </c>
      <c r="B34" s="111">
        <v>237.21</v>
      </c>
      <c r="C34" s="111">
        <v>520</v>
      </c>
      <c r="D34" s="111">
        <v>219.22</v>
      </c>
      <c r="E34" s="111">
        <v>520</v>
      </c>
      <c r="F34" s="111">
        <v>100</v>
      </c>
      <c r="G34" s="99">
        <v>520</v>
      </c>
      <c r="H34" s="111">
        <v>100</v>
      </c>
      <c r="I34" s="111">
        <v>520</v>
      </c>
    </row>
    <row r="35" spans="1:10" ht="13.8" x14ac:dyDescent="0.25">
      <c r="A35" s="100" t="s">
        <v>35</v>
      </c>
      <c r="B35" s="101">
        <v>3334800.33</v>
      </c>
      <c r="C35" s="101">
        <v>3685014</v>
      </c>
      <c r="D35" s="102">
        <v>110.5</v>
      </c>
      <c r="E35" s="101">
        <v>3769069</v>
      </c>
      <c r="F35" s="102">
        <v>102.28</v>
      </c>
      <c r="G35" s="98">
        <v>3691579</v>
      </c>
      <c r="H35" s="102">
        <v>97.94</v>
      </c>
      <c r="I35" s="101">
        <v>3727569</v>
      </c>
    </row>
  </sheetData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DDDB-E264-406E-969C-1812BAA3E6C7}">
  <dimension ref="A1:J14"/>
  <sheetViews>
    <sheetView zoomScale="130" zoomScaleNormal="130" workbookViewId="0">
      <selection activeCell="A2" sqref="A2:XFD2"/>
    </sheetView>
  </sheetViews>
  <sheetFormatPr defaultRowHeight="12" x14ac:dyDescent="0.25"/>
  <cols>
    <col min="1" max="1" width="49.3984375" style="67" customWidth="1"/>
    <col min="2" max="2" width="12.19921875" style="67" customWidth="1"/>
    <col min="3" max="3" width="11.5" style="67" customWidth="1"/>
    <col min="4" max="4" width="11.5" style="67" hidden="1" customWidth="1"/>
    <col min="5" max="5" width="11.5" style="67" customWidth="1"/>
    <col min="6" max="6" width="11.5" style="67" hidden="1" customWidth="1"/>
    <col min="7" max="7" width="11.5" style="62" customWidth="1"/>
    <col min="8" max="8" width="11.5" style="67" hidden="1" customWidth="1"/>
    <col min="9" max="9" width="11.5" style="67" customWidth="1"/>
    <col min="10" max="10" width="11.5" style="67" hidden="1" customWidth="1"/>
    <col min="11" max="16384" width="8.796875" style="67"/>
  </cols>
  <sheetData>
    <row r="1" spans="1:10" s="133" customFormat="1" ht="19.2" customHeight="1" thickBot="1" x14ac:dyDescent="0.3">
      <c r="B1" s="133" t="s">
        <v>113</v>
      </c>
      <c r="G1" s="62"/>
    </row>
    <row r="2" spans="1:10" s="117" customFormat="1" ht="29.4" customHeight="1" thickBot="1" x14ac:dyDescent="0.25">
      <c r="A2" s="1" t="s">
        <v>0</v>
      </c>
      <c r="B2" s="94" t="s">
        <v>102</v>
      </c>
      <c r="C2" s="94" t="s">
        <v>2</v>
      </c>
      <c r="D2" s="94" t="s">
        <v>1</v>
      </c>
      <c r="E2" s="94" t="s">
        <v>103</v>
      </c>
      <c r="F2" s="94" t="s">
        <v>4</v>
      </c>
      <c r="G2" s="94" t="s">
        <v>5</v>
      </c>
      <c r="H2" s="94" t="s">
        <v>6</v>
      </c>
      <c r="I2" s="94" t="s">
        <v>104</v>
      </c>
      <c r="J2" s="1" t="s">
        <v>6</v>
      </c>
    </row>
    <row r="3" spans="1:10" s="118" customFormat="1" ht="13.2" x14ac:dyDescent="0.25">
      <c r="A3" s="2" t="s">
        <v>7</v>
      </c>
      <c r="B3" s="113"/>
      <c r="C3" s="113"/>
      <c r="D3" s="113"/>
      <c r="E3" s="113"/>
      <c r="F3" s="113"/>
      <c r="G3" s="121"/>
      <c r="H3" s="113"/>
      <c r="I3" s="113"/>
      <c r="J3" s="3"/>
    </row>
    <row r="4" spans="1:10" s="119" customFormat="1" ht="13.2" hidden="1" x14ac:dyDescent="0.25">
      <c r="A4" s="25" t="s">
        <v>36</v>
      </c>
      <c r="B4" s="114"/>
      <c r="C4" s="115"/>
      <c r="D4" s="115"/>
      <c r="E4" s="115"/>
      <c r="F4" s="115"/>
      <c r="G4" s="122"/>
      <c r="H4" s="115"/>
      <c r="I4" s="115"/>
      <c r="J4" s="26"/>
    </row>
    <row r="5" spans="1:10" s="119" customFormat="1" ht="13.2" hidden="1" x14ac:dyDescent="0.25">
      <c r="A5" s="25" t="s">
        <v>37</v>
      </c>
      <c r="B5" s="114"/>
      <c r="C5" s="115"/>
      <c r="D5" s="115"/>
      <c r="E5" s="115"/>
      <c r="F5" s="115"/>
      <c r="G5" s="122"/>
      <c r="H5" s="115"/>
      <c r="I5" s="115"/>
      <c r="J5" s="26"/>
    </row>
    <row r="6" spans="1:10" s="119" customFormat="1" ht="13.2" x14ac:dyDescent="0.25">
      <c r="A6" s="25" t="s">
        <v>38</v>
      </c>
      <c r="B6" s="116">
        <v>3334800.33</v>
      </c>
      <c r="C6" s="116">
        <v>3685014</v>
      </c>
      <c r="D6" s="114">
        <v>110.5</v>
      </c>
      <c r="E6" s="116">
        <v>3769069</v>
      </c>
      <c r="F6" s="114">
        <v>102.28</v>
      </c>
      <c r="G6" s="123">
        <v>3691579</v>
      </c>
      <c r="H6" s="114">
        <v>97.94</v>
      </c>
      <c r="I6" s="116">
        <v>3727569</v>
      </c>
      <c r="J6" s="8">
        <v>102.46</v>
      </c>
    </row>
    <row r="7" spans="1:10" s="119" customFormat="1" ht="13.2" x14ac:dyDescent="0.25">
      <c r="A7" s="25" t="s">
        <v>39</v>
      </c>
      <c r="B7" s="116">
        <v>3334800.33</v>
      </c>
      <c r="C7" s="116">
        <v>3685014</v>
      </c>
      <c r="D7" s="114">
        <v>107</v>
      </c>
      <c r="E7" s="116">
        <v>3769069</v>
      </c>
      <c r="F7" s="114">
        <v>103.43</v>
      </c>
      <c r="G7" s="123">
        <v>3691579</v>
      </c>
      <c r="H7" s="114">
        <v>98.26</v>
      </c>
      <c r="I7" s="116">
        <v>3727569</v>
      </c>
      <c r="J7" s="8">
        <v>102.57</v>
      </c>
    </row>
    <row r="8" spans="1:10" s="119" customFormat="1" ht="13.2" x14ac:dyDescent="0.25">
      <c r="A8" s="24" t="s">
        <v>26</v>
      </c>
      <c r="B8" s="116">
        <v>3403885.52</v>
      </c>
      <c r="C8" s="116">
        <v>3660014</v>
      </c>
      <c r="D8" s="114">
        <v>107.52</v>
      </c>
      <c r="E8" s="116">
        <v>3754069</v>
      </c>
      <c r="F8" s="114">
        <v>102.57</v>
      </c>
      <c r="G8" s="123">
        <v>3691579</v>
      </c>
      <c r="H8" s="114">
        <v>98.34</v>
      </c>
      <c r="I8" s="116">
        <v>3727569</v>
      </c>
      <c r="J8" s="8">
        <v>102.46</v>
      </c>
    </row>
    <row r="9" spans="1:10" s="119" customFormat="1" ht="13.2" x14ac:dyDescent="0.25">
      <c r="A9" s="24" t="s">
        <v>35</v>
      </c>
      <c r="B9" s="116">
        <v>3334800.33</v>
      </c>
      <c r="C9" s="116">
        <v>3685014</v>
      </c>
      <c r="D9" s="114">
        <v>110.5</v>
      </c>
      <c r="E9" s="116">
        <v>3769069</v>
      </c>
      <c r="F9" s="114">
        <v>102.28</v>
      </c>
      <c r="G9" s="123">
        <v>3691579</v>
      </c>
      <c r="H9" s="114">
        <v>97.94</v>
      </c>
      <c r="I9" s="116">
        <v>3727569</v>
      </c>
      <c r="J9" s="8">
        <v>102.46</v>
      </c>
    </row>
    <row r="14" spans="1:10" x14ac:dyDescent="0.25">
      <c r="C14" s="120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BECF-CCAF-4428-9F30-317F74F51B02}">
  <dimension ref="A1:G12"/>
  <sheetViews>
    <sheetView workbookViewId="0">
      <selection activeCell="C5" sqref="C5:G5"/>
    </sheetView>
  </sheetViews>
  <sheetFormatPr defaultRowHeight="15.6" x14ac:dyDescent="0.3"/>
  <cols>
    <col min="1" max="1" width="9.296875" customWidth="1"/>
    <col min="2" max="2" width="22.796875" customWidth="1"/>
    <col min="3" max="7" width="13.09765625" customWidth="1"/>
  </cols>
  <sheetData>
    <row r="1" spans="1:7" ht="18" customHeight="1" x14ac:dyDescent="0.3">
      <c r="A1" s="134" t="s">
        <v>40</v>
      </c>
      <c r="B1" s="134"/>
      <c r="C1" s="134"/>
      <c r="D1" s="134"/>
      <c r="E1" s="134"/>
      <c r="F1" s="134"/>
      <c r="G1" s="134"/>
    </row>
    <row r="2" spans="1:7" ht="18" customHeight="1" x14ac:dyDescent="0.3">
      <c r="A2" s="27"/>
      <c r="B2" s="27"/>
      <c r="C2" s="27"/>
      <c r="D2" s="27"/>
      <c r="E2" s="27"/>
      <c r="F2" s="27"/>
      <c r="G2" s="27"/>
    </row>
    <row r="3" spans="1:7" ht="18" customHeight="1" x14ac:dyDescent="0.3">
      <c r="A3" s="134" t="s">
        <v>41</v>
      </c>
      <c r="B3" s="134"/>
      <c r="C3" s="134"/>
      <c r="D3" s="134"/>
      <c r="E3" s="134"/>
      <c r="F3" s="134"/>
      <c r="G3" s="134"/>
    </row>
    <row r="4" spans="1:7" ht="17.399999999999999" x14ac:dyDescent="0.3">
      <c r="A4" s="28"/>
      <c r="B4" s="28"/>
      <c r="C4" s="28"/>
      <c r="D4" s="28"/>
      <c r="E4" s="28"/>
      <c r="F4" s="29"/>
      <c r="G4" s="29"/>
    </row>
    <row r="5" spans="1:7" ht="26.4" x14ac:dyDescent="0.3">
      <c r="A5" s="30" t="s">
        <v>42</v>
      </c>
      <c r="B5" s="31" t="s">
        <v>43</v>
      </c>
      <c r="C5" s="31" t="s">
        <v>116</v>
      </c>
      <c r="D5" s="30" t="s">
        <v>117</v>
      </c>
      <c r="E5" s="30" t="s">
        <v>103</v>
      </c>
      <c r="F5" s="30" t="s">
        <v>44</v>
      </c>
      <c r="G5" s="30" t="s">
        <v>118</v>
      </c>
    </row>
    <row r="6" spans="1:7" s="34" customFormat="1" ht="10.199999999999999" x14ac:dyDescent="0.2">
      <c r="A6" s="32">
        <v>1</v>
      </c>
      <c r="B6" s="33">
        <v>2</v>
      </c>
      <c r="C6" s="33">
        <v>3</v>
      </c>
      <c r="D6" s="32">
        <v>4</v>
      </c>
      <c r="E6" s="32">
        <v>5</v>
      </c>
      <c r="F6" s="32">
        <v>6</v>
      </c>
      <c r="G6" s="32">
        <v>7</v>
      </c>
    </row>
    <row r="7" spans="1:7" ht="26.4" x14ac:dyDescent="0.3">
      <c r="A7" s="35">
        <v>8</v>
      </c>
      <c r="B7" s="35" t="s">
        <v>45</v>
      </c>
      <c r="C7" s="36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3">
      <c r="A8" s="38">
        <v>84</v>
      </c>
      <c r="B8" s="39" t="s">
        <v>46</v>
      </c>
      <c r="C8" s="36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40" t="s">
        <v>47</v>
      </c>
      <c r="B9" s="41"/>
      <c r="C9" s="36">
        <v>0</v>
      </c>
      <c r="D9" s="37">
        <v>0</v>
      </c>
      <c r="E9" s="37">
        <v>0</v>
      </c>
      <c r="F9" s="37">
        <v>0</v>
      </c>
      <c r="G9" s="37">
        <v>0</v>
      </c>
    </row>
    <row r="10" spans="1:7" ht="26.4" x14ac:dyDescent="0.3">
      <c r="A10" s="42">
        <v>5</v>
      </c>
      <c r="B10" s="43" t="s">
        <v>48</v>
      </c>
      <c r="C10" s="36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26.4" x14ac:dyDescent="0.3">
      <c r="A11" s="38">
        <v>54</v>
      </c>
      <c r="B11" s="44" t="s">
        <v>49</v>
      </c>
      <c r="C11" s="36">
        <v>0</v>
      </c>
      <c r="D11" s="37">
        <v>0</v>
      </c>
      <c r="E11" s="37">
        <v>0</v>
      </c>
      <c r="F11" s="37">
        <v>0</v>
      </c>
      <c r="G11" s="45">
        <v>0</v>
      </c>
    </row>
    <row r="12" spans="1:7" x14ac:dyDescent="0.3">
      <c r="A12" s="40" t="s">
        <v>47</v>
      </c>
      <c r="B12" s="41"/>
      <c r="C12" s="36">
        <v>0</v>
      </c>
      <c r="D12" s="37">
        <v>0</v>
      </c>
      <c r="E12" s="37">
        <v>0</v>
      </c>
      <c r="F12" s="37">
        <v>0</v>
      </c>
      <c r="G12" s="37">
        <v>0</v>
      </c>
    </row>
  </sheetData>
  <mergeCells count="2">
    <mergeCell ref="A1:G1"/>
    <mergeCell ref="A3:G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081B-FBC0-413E-94FF-18A76886EF7F}">
  <dimension ref="A1:G17"/>
  <sheetViews>
    <sheetView tabSelected="1" workbookViewId="0">
      <selection activeCell="D8" sqref="D8"/>
    </sheetView>
  </sheetViews>
  <sheetFormatPr defaultRowHeight="15.6" x14ac:dyDescent="0.3"/>
  <cols>
    <col min="2" max="2" width="24.69921875" customWidth="1"/>
    <col min="3" max="7" width="16.69921875" customWidth="1"/>
  </cols>
  <sheetData>
    <row r="1" spans="1:7" ht="18" customHeight="1" x14ac:dyDescent="0.3">
      <c r="B1" s="134" t="s">
        <v>50</v>
      </c>
      <c r="C1" s="134"/>
      <c r="D1" s="134"/>
      <c r="E1" s="134"/>
      <c r="F1" s="134"/>
      <c r="G1" s="134"/>
    </row>
    <row r="2" spans="1:7" ht="17.399999999999999" x14ac:dyDescent="0.3">
      <c r="B2" s="28"/>
      <c r="C2" s="28"/>
      <c r="D2" s="28"/>
      <c r="E2" s="28"/>
      <c r="F2" s="29"/>
      <c r="G2" s="29"/>
    </row>
    <row r="3" spans="1:7" ht="26.4" x14ac:dyDescent="0.3">
      <c r="A3" s="30" t="s">
        <v>42</v>
      </c>
      <c r="B3" s="31" t="s">
        <v>43</v>
      </c>
      <c r="C3" s="31" t="s">
        <v>116</v>
      </c>
      <c r="D3" s="30" t="s">
        <v>117</v>
      </c>
      <c r="E3" s="30" t="s">
        <v>103</v>
      </c>
      <c r="F3" s="30" t="s">
        <v>44</v>
      </c>
      <c r="G3" s="30" t="s">
        <v>118</v>
      </c>
    </row>
    <row r="4" spans="1:7" s="34" customFormat="1" ht="10.199999999999999" x14ac:dyDescent="0.2">
      <c r="A4" s="32">
        <v>1</v>
      </c>
      <c r="B4" s="33">
        <v>2</v>
      </c>
      <c r="C4" s="33">
        <v>3</v>
      </c>
      <c r="D4" s="32">
        <v>4</v>
      </c>
      <c r="E4" s="32">
        <v>5</v>
      </c>
      <c r="F4" s="32">
        <v>6</v>
      </c>
      <c r="G4" s="32">
        <v>7</v>
      </c>
    </row>
    <row r="5" spans="1:7" x14ac:dyDescent="0.3">
      <c r="A5" s="35"/>
      <c r="B5" s="35" t="s">
        <v>51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</row>
    <row r="6" spans="1:7" x14ac:dyDescent="0.3">
      <c r="A6" s="35">
        <v>1</v>
      </c>
      <c r="B6" s="35" t="s">
        <v>52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</row>
    <row r="7" spans="1:7" x14ac:dyDescent="0.3">
      <c r="A7" s="46">
        <v>11</v>
      </c>
      <c r="B7" s="47" t="s">
        <v>52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39.6" x14ac:dyDescent="0.3">
      <c r="A8" s="35">
        <v>8</v>
      </c>
      <c r="B8" s="35" t="s">
        <v>53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39.6" x14ac:dyDescent="0.3">
      <c r="A9" s="48">
        <v>81</v>
      </c>
      <c r="B9" s="49" t="s">
        <v>53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3">
      <c r="A10" s="50"/>
      <c r="B10" s="50" t="s">
        <v>47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3">
      <c r="A11" s="49"/>
      <c r="B11" s="49"/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3">
      <c r="A12" s="35"/>
      <c r="B12" s="35" t="s">
        <v>54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3">
      <c r="A13" s="35">
        <v>1</v>
      </c>
      <c r="B13" s="43" t="s">
        <v>52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3">
      <c r="A14" s="46">
        <v>11</v>
      </c>
      <c r="B14" s="47" t="s">
        <v>52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3">
      <c r="A15" s="35">
        <v>3</v>
      </c>
      <c r="B15" s="43" t="s">
        <v>55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3">
      <c r="A16" s="46">
        <v>31</v>
      </c>
      <c r="B16" s="47" t="s">
        <v>55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3">
      <c r="A17" s="51"/>
      <c r="B17" s="51" t="s">
        <v>47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AF86-2E74-43E4-85A3-56A2CFCD77E5}">
  <dimension ref="A1:J218"/>
  <sheetViews>
    <sheetView topLeftCell="A49" zoomScale="110" zoomScaleNormal="110" workbookViewId="0">
      <selection activeCell="E114" sqref="E114"/>
    </sheetView>
  </sheetViews>
  <sheetFormatPr defaultRowHeight="13.2" x14ac:dyDescent="0.25"/>
  <cols>
    <col min="1" max="1" width="46.5" style="89" customWidth="1"/>
    <col min="2" max="3" width="15.3984375" style="90" customWidth="1"/>
    <col min="4" max="4" width="15.3984375" style="90" hidden="1" customWidth="1"/>
    <col min="5" max="5" width="15.3984375" style="90" customWidth="1"/>
    <col min="6" max="6" width="15.3984375" style="90" hidden="1" customWidth="1"/>
    <col min="7" max="7" width="15.3984375" style="129" customWidth="1"/>
    <col min="8" max="8" width="15.3984375" style="90" hidden="1" customWidth="1"/>
    <col min="9" max="9" width="15.3984375" style="90" customWidth="1"/>
    <col min="10" max="10" width="12.59765625" style="89" hidden="1" customWidth="1"/>
    <col min="11" max="11" width="12.59765625" style="89" customWidth="1"/>
    <col min="12" max="16384" width="8.796875" style="89"/>
  </cols>
  <sheetData>
    <row r="1" spans="1:10" x14ac:dyDescent="0.25">
      <c r="B1" s="90" t="s">
        <v>114</v>
      </c>
    </row>
    <row r="2" spans="1:10" ht="13.8" thickBot="1" x14ac:dyDescent="0.3"/>
    <row r="3" spans="1:10" s="92" customFormat="1" ht="34.799999999999997" customHeight="1" thickBot="1" x14ac:dyDescent="0.25">
      <c r="A3" s="91" t="s">
        <v>0</v>
      </c>
      <c r="B3" s="126" t="s">
        <v>102</v>
      </c>
      <c r="C3" s="126" t="s">
        <v>2</v>
      </c>
      <c r="D3" s="126" t="s">
        <v>1</v>
      </c>
      <c r="E3" s="126" t="s">
        <v>103</v>
      </c>
      <c r="F3" s="126" t="s">
        <v>4</v>
      </c>
      <c r="G3" s="126" t="s">
        <v>5</v>
      </c>
      <c r="H3" s="126" t="s">
        <v>6</v>
      </c>
      <c r="I3" s="126" t="s">
        <v>104</v>
      </c>
      <c r="J3" s="91" t="s">
        <v>6</v>
      </c>
    </row>
    <row r="4" spans="1:10" s="71" customFormat="1" x14ac:dyDescent="0.25">
      <c r="A4" s="68" t="s">
        <v>56</v>
      </c>
      <c r="B4" s="69">
        <v>3334800.33</v>
      </c>
      <c r="C4" s="69">
        <v>3685014</v>
      </c>
      <c r="D4" s="69">
        <v>115.33</v>
      </c>
      <c r="E4" s="69">
        <v>3769069</v>
      </c>
      <c r="F4" s="69">
        <v>107.44</v>
      </c>
      <c r="G4" s="7">
        <v>3691579</v>
      </c>
      <c r="H4" s="69">
        <v>101.78</v>
      </c>
      <c r="I4" s="69">
        <v>3727569</v>
      </c>
      <c r="J4" s="70">
        <v>102.46</v>
      </c>
    </row>
    <row r="5" spans="1:10" s="73" customFormat="1" ht="26.4" x14ac:dyDescent="0.25">
      <c r="A5" s="2" t="s">
        <v>57</v>
      </c>
      <c r="B5" s="52">
        <v>3334800.33</v>
      </c>
      <c r="C5" s="52">
        <v>3685014</v>
      </c>
      <c r="D5" s="52">
        <v>115.33</v>
      </c>
      <c r="E5" s="52">
        <v>3769069</v>
      </c>
      <c r="F5" s="52">
        <v>107.44</v>
      </c>
      <c r="G5" s="72">
        <v>3691579</v>
      </c>
      <c r="H5" s="52">
        <v>101.78</v>
      </c>
      <c r="I5" s="52">
        <v>3727569</v>
      </c>
      <c r="J5" s="53">
        <v>102.46</v>
      </c>
    </row>
    <row r="6" spans="1:10" s="75" customFormat="1" x14ac:dyDescent="0.25">
      <c r="A6" s="54" t="s">
        <v>58</v>
      </c>
      <c r="B6" s="55">
        <v>3334800.33</v>
      </c>
      <c r="C6" s="55">
        <v>3685014</v>
      </c>
      <c r="D6" s="55">
        <v>115.33</v>
      </c>
      <c r="E6" s="55">
        <v>3769069</v>
      </c>
      <c r="F6" s="55">
        <v>107.44</v>
      </c>
      <c r="G6" s="74">
        <v>3691579</v>
      </c>
      <c r="H6" s="55">
        <v>101.78</v>
      </c>
      <c r="I6" s="55">
        <v>3727569</v>
      </c>
      <c r="J6" s="56">
        <v>102.46</v>
      </c>
    </row>
    <row r="7" spans="1:10" s="80" customFormat="1" x14ac:dyDescent="0.25">
      <c r="A7" s="76" t="s">
        <v>76</v>
      </c>
      <c r="B7" s="77">
        <v>3334800.33</v>
      </c>
      <c r="C7" s="77">
        <v>3685014</v>
      </c>
      <c r="D7" s="77">
        <v>115.33</v>
      </c>
      <c r="E7" s="77">
        <v>3769069</v>
      </c>
      <c r="F7" s="77">
        <v>107.44</v>
      </c>
      <c r="G7" s="79">
        <v>3691579</v>
      </c>
      <c r="H7" s="77">
        <v>101.78</v>
      </c>
      <c r="I7" s="77">
        <v>3727569</v>
      </c>
      <c r="J7" s="78">
        <v>102.46</v>
      </c>
    </row>
    <row r="8" spans="1:10" s="71" customFormat="1" x14ac:dyDescent="0.25">
      <c r="A8" s="81" t="s">
        <v>59</v>
      </c>
      <c r="B8" s="82">
        <v>159153.46</v>
      </c>
      <c r="C8" s="82">
        <v>78550</v>
      </c>
      <c r="D8" s="82">
        <v>109.96</v>
      </c>
      <c r="E8" s="82">
        <v>82100</v>
      </c>
      <c r="F8" s="82">
        <v>48.53</v>
      </c>
      <c r="G8" s="84">
        <v>82100</v>
      </c>
      <c r="H8" s="82">
        <v>100</v>
      </c>
      <c r="I8" s="82">
        <v>82100</v>
      </c>
      <c r="J8" s="83">
        <v>100</v>
      </c>
    </row>
    <row r="9" spans="1:10" s="71" customFormat="1" x14ac:dyDescent="0.25">
      <c r="A9" s="81" t="s">
        <v>77</v>
      </c>
      <c r="B9" s="82">
        <v>188251.14</v>
      </c>
      <c r="C9" s="82">
        <v>207300</v>
      </c>
      <c r="D9" s="82">
        <v>113.2</v>
      </c>
      <c r="E9" s="82">
        <v>201000</v>
      </c>
      <c r="F9" s="82">
        <v>108.43</v>
      </c>
      <c r="G9" s="84">
        <v>201000</v>
      </c>
      <c r="H9" s="82">
        <v>98.32</v>
      </c>
      <c r="I9" s="82">
        <v>201000</v>
      </c>
      <c r="J9" s="83">
        <v>100</v>
      </c>
    </row>
    <row r="10" spans="1:10" s="71" customFormat="1" x14ac:dyDescent="0.25">
      <c r="A10" s="81" t="s">
        <v>78</v>
      </c>
      <c r="B10" s="82">
        <v>22574.39</v>
      </c>
      <c r="C10" s="82">
        <v>22000</v>
      </c>
      <c r="D10" s="82">
        <v>189.22</v>
      </c>
      <c r="E10" s="82">
        <v>22000</v>
      </c>
      <c r="F10" s="82">
        <v>86.89</v>
      </c>
      <c r="G10" s="84">
        <v>22000</v>
      </c>
      <c r="H10" s="82">
        <v>95.57</v>
      </c>
      <c r="I10" s="82">
        <v>22000</v>
      </c>
      <c r="J10" s="83">
        <v>100</v>
      </c>
    </row>
    <row r="11" spans="1:10" s="71" customFormat="1" x14ac:dyDescent="0.25">
      <c r="A11" s="81" t="s">
        <v>60</v>
      </c>
      <c r="B11" s="82">
        <v>285666.13</v>
      </c>
      <c r="C11" s="82">
        <v>236915</v>
      </c>
      <c r="D11" s="82">
        <v>80.510000000000005</v>
      </c>
      <c r="E11" s="82">
        <v>228829</v>
      </c>
      <c r="F11" s="82">
        <v>85.18</v>
      </c>
      <c r="G11" s="84">
        <v>228829</v>
      </c>
      <c r="H11" s="82">
        <v>100</v>
      </c>
      <c r="I11" s="82">
        <v>228829</v>
      </c>
      <c r="J11" s="83">
        <v>100</v>
      </c>
    </row>
    <row r="12" spans="1:10" s="71" customFormat="1" x14ac:dyDescent="0.25">
      <c r="A12" s="81" t="s">
        <v>105</v>
      </c>
      <c r="B12" s="82">
        <v>116568.58</v>
      </c>
      <c r="C12" s="82">
        <v>215000</v>
      </c>
      <c r="D12" s="82">
        <v>137.82</v>
      </c>
      <c r="E12" s="82">
        <v>175000</v>
      </c>
      <c r="F12" s="82">
        <v>130.18</v>
      </c>
      <c r="G12" s="84">
        <v>160000</v>
      </c>
      <c r="H12" s="82">
        <v>76.72</v>
      </c>
      <c r="I12" s="82">
        <v>160000</v>
      </c>
      <c r="J12" s="83">
        <v>100</v>
      </c>
    </row>
    <row r="13" spans="1:10" s="71" customFormat="1" x14ac:dyDescent="0.25">
      <c r="A13" s="81" t="s">
        <v>62</v>
      </c>
      <c r="B13" s="82">
        <v>2560295.25</v>
      </c>
      <c r="C13" s="82">
        <v>2921079</v>
      </c>
      <c r="D13" s="82">
        <v>118.45</v>
      </c>
      <c r="E13" s="82">
        <v>3051420</v>
      </c>
      <c r="F13" s="82">
        <v>112.48</v>
      </c>
      <c r="G13" s="84">
        <v>2988930</v>
      </c>
      <c r="H13" s="82">
        <v>104.17</v>
      </c>
      <c r="I13" s="82">
        <v>3024920</v>
      </c>
      <c r="J13" s="83">
        <v>103.01</v>
      </c>
    </row>
    <row r="14" spans="1:10" s="124" customFormat="1" ht="13.8" x14ac:dyDescent="0.25">
      <c r="A14" s="125" t="s">
        <v>106</v>
      </c>
      <c r="B14" s="127"/>
      <c r="C14" s="127"/>
      <c r="D14" s="127"/>
      <c r="E14" s="82">
        <v>4800</v>
      </c>
      <c r="F14" s="128"/>
      <c r="G14" s="82">
        <v>4800</v>
      </c>
      <c r="H14" s="82">
        <v>100</v>
      </c>
      <c r="I14" s="82">
        <v>4800</v>
      </c>
      <c r="J14" s="102">
        <v>100</v>
      </c>
    </row>
    <row r="15" spans="1:10" s="71" customFormat="1" x14ac:dyDescent="0.25">
      <c r="A15" s="81" t="s">
        <v>79</v>
      </c>
      <c r="B15" s="82">
        <v>2054.17</v>
      </c>
      <c r="C15" s="82">
        <v>3650</v>
      </c>
      <c r="D15" s="82">
        <v>180.74</v>
      </c>
      <c r="E15" s="82">
        <v>3400</v>
      </c>
      <c r="F15" s="82">
        <v>52.73</v>
      </c>
      <c r="G15" s="84">
        <v>3400</v>
      </c>
      <c r="H15" s="82">
        <v>100</v>
      </c>
      <c r="I15" s="82">
        <v>3400</v>
      </c>
      <c r="J15" s="83">
        <v>100</v>
      </c>
    </row>
    <row r="16" spans="1:10" s="71" customFormat="1" x14ac:dyDescent="0.25">
      <c r="A16" s="81" t="s">
        <v>80</v>
      </c>
      <c r="B16" s="82">
        <v>237.21</v>
      </c>
      <c r="C16" s="82">
        <v>520</v>
      </c>
      <c r="D16" s="82">
        <v>0</v>
      </c>
      <c r="E16" s="82">
        <v>520</v>
      </c>
      <c r="F16" s="82">
        <v>2.88</v>
      </c>
      <c r="G16" s="84">
        <v>520</v>
      </c>
      <c r="H16" s="82">
        <v>100</v>
      </c>
      <c r="I16" s="82">
        <v>520</v>
      </c>
      <c r="J16" s="83">
        <v>100</v>
      </c>
    </row>
    <row r="17" spans="1:10" s="71" customFormat="1" x14ac:dyDescent="0.25">
      <c r="A17" s="68" t="s">
        <v>63</v>
      </c>
      <c r="B17" s="86">
        <v>116748.17</v>
      </c>
      <c r="C17" s="69">
        <v>215500</v>
      </c>
      <c r="D17" s="69">
        <v>134.63999999999999</v>
      </c>
      <c r="E17" s="69">
        <v>180300</v>
      </c>
      <c r="F17" s="69">
        <v>130.08000000000001</v>
      </c>
      <c r="G17" s="84">
        <v>165300</v>
      </c>
      <c r="H17" s="69">
        <v>76.790000000000006</v>
      </c>
      <c r="I17" s="69">
        <v>165300</v>
      </c>
      <c r="J17" s="70">
        <v>100</v>
      </c>
    </row>
    <row r="18" spans="1:10" s="87" customFormat="1" hidden="1" x14ac:dyDescent="0.25">
      <c r="A18" s="57" t="s">
        <v>64</v>
      </c>
      <c r="B18" s="59"/>
      <c r="C18" s="59">
        <v>0</v>
      </c>
      <c r="D18" s="59">
        <v>0</v>
      </c>
      <c r="E18" s="59">
        <v>0</v>
      </c>
      <c r="F18" s="59">
        <v>0</v>
      </c>
      <c r="G18" s="88">
        <v>0</v>
      </c>
      <c r="H18" s="59">
        <v>0</v>
      </c>
      <c r="I18" s="59">
        <v>0</v>
      </c>
      <c r="J18" s="58">
        <v>0</v>
      </c>
    </row>
    <row r="19" spans="1:10" s="71" customFormat="1" hidden="1" x14ac:dyDescent="0.25">
      <c r="A19" s="81" t="s">
        <v>60</v>
      </c>
      <c r="B19" s="82"/>
      <c r="C19" s="82">
        <v>0</v>
      </c>
      <c r="D19" s="82">
        <v>0</v>
      </c>
      <c r="E19" s="82">
        <v>0</v>
      </c>
      <c r="F19" s="82">
        <v>0</v>
      </c>
      <c r="G19" s="84">
        <v>0</v>
      </c>
      <c r="H19" s="82">
        <v>0</v>
      </c>
      <c r="I19" s="82">
        <v>0</v>
      </c>
      <c r="J19" s="83">
        <v>0</v>
      </c>
    </row>
    <row r="20" spans="1:10" s="71" customFormat="1" hidden="1" x14ac:dyDescent="0.25">
      <c r="A20" s="24" t="s">
        <v>10</v>
      </c>
      <c r="B20" s="7"/>
      <c r="C20" s="7">
        <v>0</v>
      </c>
      <c r="D20" s="7">
        <v>0</v>
      </c>
      <c r="E20" s="7">
        <v>0</v>
      </c>
      <c r="F20" s="7">
        <v>0</v>
      </c>
      <c r="G20" s="84">
        <v>0</v>
      </c>
      <c r="H20" s="7">
        <v>0</v>
      </c>
      <c r="I20" s="7">
        <v>0</v>
      </c>
      <c r="J20" s="8">
        <v>0</v>
      </c>
    </row>
    <row r="21" spans="1:10" s="71" customFormat="1" hidden="1" x14ac:dyDescent="0.25">
      <c r="A21" s="6" t="s">
        <v>28</v>
      </c>
      <c r="B21" s="7"/>
      <c r="C21" s="7">
        <v>0</v>
      </c>
      <c r="D21" s="7">
        <v>0</v>
      </c>
      <c r="E21" s="7">
        <v>0</v>
      </c>
      <c r="F21" s="7">
        <v>0</v>
      </c>
      <c r="G21" s="84">
        <v>0</v>
      </c>
      <c r="H21" s="7">
        <v>0</v>
      </c>
      <c r="I21" s="7">
        <v>0</v>
      </c>
      <c r="J21" s="8">
        <v>0</v>
      </c>
    </row>
    <row r="22" spans="1:10" s="71" customFormat="1" hidden="1" x14ac:dyDescent="0.25">
      <c r="A22" s="81" t="s">
        <v>62</v>
      </c>
      <c r="B22" s="82"/>
      <c r="C22" s="82">
        <v>0</v>
      </c>
      <c r="D22" s="82">
        <v>0</v>
      </c>
      <c r="E22" s="82">
        <v>0</v>
      </c>
      <c r="F22" s="82">
        <v>0</v>
      </c>
      <c r="G22" s="84">
        <v>0</v>
      </c>
      <c r="H22" s="82">
        <v>0</v>
      </c>
      <c r="I22" s="82">
        <v>0</v>
      </c>
      <c r="J22" s="83">
        <v>0</v>
      </c>
    </row>
    <row r="23" spans="1:10" s="71" customFormat="1" hidden="1" x14ac:dyDescent="0.25">
      <c r="A23" s="24" t="s">
        <v>10</v>
      </c>
      <c r="B23" s="7"/>
      <c r="C23" s="7">
        <v>0</v>
      </c>
      <c r="D23" s="7">
        <v>0</v>
      </c>
      <c r="E23" s="7">
        <v>0</v>
      </c>
      <c r="F23" s="7">
        <v>0</v>
      </c>
      <c r="G23" s="84">
        <v>0</v>
      </c>
      <c r="H23" s="7">
        <v>0</v>
      </c>
      <c r="I23" s="7">
        <v>0</v>
      </c>
      <c r="J23" s="8">
        <v>0</v>
      </c>
    </row>
    <row r="24" spans="1:10" s="71" customFormat="1" hidden="1" x14ac:dyDescent="0.25">
      <c r="A24" s="6" t="s">
        <v>28</v>
      </c>
      <c r="B24" s="7"/>
      <c r="C24" s="7">
        <v>0</v>
      </c>
      <c r="D24" s="7">
        <v>0</v>
      </c>
      <c r="E24" s="7">
        <v>0</v>
      </c>
      <c r="F24" s="7">
        <v>0</v>
      </c>
      <c r="G24" s="84">
        <v>0</v>
      </c>
      <c r="H24" s="7">
        <v>0</v>
      </c>
      <c r="I24" s="7">
        <v>0</v>
      </c>
      <c r="J24" s="8">
        <v>0</v>
      </c>
    </row>
    <row r="25" spans="1:10" s="87" customFormat="1" x14ac:dyDescent="0.25">
      <c r="A25" s="57" t="s">
        <v>81</v>
      </c>
      <c r="B25" s="59">
        <f>B26</f>
        <v>114045.56</v>
      </c>
      <c r="C25" s="59">
        <f>C26+C30</f>
        <v>100</v>
      </c>
      <c r="D25" s="59">
        <v>139.54</v>
      </c>
      <c r="E25" s="59">
        <v>0</v>
      </c>
      <c r="F25" s="59">
        <v>0</v>
      </c>
      <c r="G25" s="88">
        <v>0</v>
      </c>
      <c r="H25" s="59">
        <v>0</v>
      </c>
      <c r="I25" s="59">
        <v>0</v>
      </c>
      <c r="J25" s="58">
        <v>0</v>
      </c>
    </row>
    <row r="26" spans="1:10" s="71" customFormat="1" x14ac:dyDescent="0.25">
      <c r="A26" s="81" t="s">
        <v>105</v>
      </c>
      <c r="B26" s="82">
        <f>B27+B30</f>
        <v>114045.56</v>
      </c>
      <c r="C26" s="82">
        <f>C27</f>
        <v>0</v>
      </c>
      <c r="D26" s="82">
        <v>139.54</v>
      </c>
      <c r="E26" s="82">
        <v>0</v>
      </c>
      <c r="F26" s="82">
        <v>0</v>
      </c>
      <c r="G26" s="84">
        <v>0</v>
      </c>
      <c r="H26" s="82">
        <v>0</v>
      </c>
      <c r="I26" s="82">
        <v>0</v>
      </c>
      <c r="J26" s="83">
        <v>0</v>
      </c>
    </row>
    <row r="27" spans="1:10" s="71" customFormat="1" x14ac:dyDescent="0.25">
      <c r="A27" s="24" t="s">
        <v>10</v>
      </c>
      <c r="B27" s="7">
        <f>B28+B29</f>
        <v>113350.02</v>
      </c>
      <c r="C27" s="7">
        <f>C28+C29</f>
        <v>0</v>
      </c>
      <c r="D27" s="7">
        <v>139.54</v>
      </c>
      <c r="E27" s="7">
        <v>0</v>
      </c>
      <c r="F27" s="7">
        <v>0</v>
      </c>
      <c r="G27" s="84">
        <v>0</v>
      </c>
      <c r="H27" s="7">
        <v>0</v>
      </c>
      <c r="I27" s="7">
        <v>0</v>
      </c>
      <c r="J27" s="8">
        <v>0</v>
      </c>
    </row>
    <row r="28" spans="1:10" s="71" customFormat="1" x14ac:dyDescent="0.25">
      <c r="A28" s="6" t="s">
        <v>27</v>
      </c>
      <c r="B28" s="7">
        <v>11050</v>
      </c>
      <c r="C28" s="7">
        <v>0</v>
      </c>
      <c r="D28" s="7">
        <v>401.95</v>
      </c>
      <c r="E28" s="7">
        <v>0</v>
      </c>
      <c r="F28" s="7">
        <v>0</v>
      </c>
      <c r="G28" s="84">
        <v>0</v>
      </c>
      <c r="H28" s="7">
        <v>0</v>
      </c>
      <c r="I28" s="7">
        <v>0</v>
      </c>
      <c r="J28" s="8">
        <v>0</v>
      </c>
    </row>
    <row r="29" spans="1:10" s="71" customFormat="1" x14ac:dyDescent="0.25">
      <c r="A29" s="6" t="s">
        <v>28</v>
      </c>
      <c r="B29" s="7">
        <v>102300.02</v>
      </c>
      <c r="C29" s="7">
        <v>0</v>
      </c>
      <c r="D29" s="7">
        <v>132.57</v>
      </c>
      <c r="E29" s="7">
        <v>0</v>
      </c>
      <c r="F29" s="7">
        <v>0</v>
      </c>
      <c r="G29" s="84">
        <v>0</v>
      </c>
      <c r="H29" s="7">
        <v>0</v>
      </c>
      <c r="I29" s="7">
        <v>0</v>
      </c>
      <c r="J29" s="8">
        <v>0</v>
      </c>
    </row>
    <row r="30" spans="1:10" s="71" customFormat="1" x14ac:dyDescent="0.25">
      <c r="A30" s="24" t="s">
        <v>11</v>
      </c>
      <c r="B30" s="7">
        <f>B31</f>
        <v>695.54</v>
      </c>
      <c r="C30" s="7">
        <f>C31</f>
        <v>100</v>
      </c>
      <c r="D30" s="7">
        <v>143.33000000000001</v>
      </c>
      <c r="E30" s="7">
        <v>0</v>
      </c>
      <c r="F30" s="7">
        <v>0</v>
      </c>
      <c r="G30" s="84">
        <v>0</v>
      </c>
      <c r="H30" s="7">
        <v>0</v>
      </c>
      <c r="I30" s="7">
        <v>0</v>
      </c>
      <c r="J30" s="8">
        <v>0</v>
      </c>
    </row>
    <row r="31" spans="1:10" s="71" customFormat="1" x14ac:dyDescent="0.25">
      <c r="A31" s="6" t="s">
        <v>33</v>
      </c>
      <c r="B31" s="7">
        <v>695.54</v>
      </c>
      <c r="C31" s="7">
        <v>100</v>
      </c>
      <c r="D31" s="7">
        <v>143.33000000000001</v>
      </c>
      <c r="E31" s="7">
        <v>0</v>
      </c>
      <c r="F31" s="7">
        <v>0</v>
      </c>
      <c r="G31" s="84">
        <v>0</v>
      </c>
      <c r="H31" s="7">
        <v>0</v>
      </c>
      <c r="I31" s="7">
        <v>0</v>
      </c>
      <c r="J31" s="8">
        <v>0</v>
      </c>
    </row>
    <row r="32" spans="1:10" s="87" customFormat="1" hidden="1" x14ac:dyDescent="0.25">
      <c r="A32" s="57" t="s">
        <v>65</v>
      </c>
      <c r="B32" s="59"/>
      <c r="C32" s="59">
        <v>0</v>
      </c>
      <c r="D32" s="59">
        <v>0</v>
      </c>
      <c r="E32" s="59">
        <v>0</v>
      </c>
      <c r="F32" s="59">
        <v>0</v>
      </c>
      <c r="G32" s="88">
        <v>0</v>
      </c>
      <c r="H32" s="59">
        <v>0</v>
      </c>
      <c r="I32" s="59">
        <v>0</v>
      </c>
      <c r="J32" s="58">
        <v>0</v>
      </c>
    </row>
    <row r="33" spans="1:10" s="71" customFormat="1" hidden="1" x14ac:dyDescent="0.25">
      <c r="A33" s="81" t="s">
        <v>61</v>
      </c>
      <c r="B33" s="82"/>
      <c r="C33" s="82">
        <v>0</v>
      </c>
      <c r="D33" s="82">
        <v>0</v>
      </c>
      <c r="E33" s="82">
        <v>0</v>
      </c>
      <c r="F33" s="82">
        <v>0</v>
      </c>
      <c r="G33" s="84">
        <v>0</v>
      </c>
      <c r="H33" s="82">
        <v>0</v>
      </c>
      <c r="I33" s="82">
        <v>0</v>
      </c>
      <c r="J33" s="83">
        <v>0</v>
      </c>
    </row>
    <row r="34" spans="1:10" s="71" customFormat="1" hidden="1" x14ac:dyDescent="0.25">
      <c r="A34" s="24" t="s">
        <v>10</v>
      </c>
      <c r="B34" s="7"/>
      <c r="C34" s="7">
        <v>0</v>
      </c>
      <c r="D34" s="7">
        <v>0</v>
      </c>
      <c r="E34" s="7">
        <v>0</v>
      </c>
      <c r="F34" s="7">
        <v>0</v>
      </c>
      <c r="G34" s="84">
        <v>0</v>
      </c>
      <c r="H34" s="7">
        <v>0</v>
      </c>
      <c r="I34" s="7">
        <v>0</v>
      </c>
      <c r="J34" s="8">
        <v>0</v>
      </c>
    </row>
    <row r="35" spans="1:10" s="71" customFormat="1" hidden="1" x14ac:dyDescent="0.25">
      <c r="A35" s="6" t="s">
        <v>27</v>
      </c>
      <c r="B35" s="7"/>
      <c r="C35" s="7">
        <v>0</v>
      </c>
      <c r="D35" s="7">
        <v>0</v>
      </c>
      <c r="E35" s="7">
        <v>0</v>
      </c>
      <c r="F35" s="7">
        <v>0</v>
      </c>
      <c r="G35" s="84">
        <v>0</v>
      </c>
      <c r="H35" s="7">
        <v>0</v>
      </c>
      <c r="I35" s="7">
        <v>0</v>
      </c>
      <c r="J35" s="8">
        <v>0</v>
      </c>
    </row>
    <row r="36" spans="1:10" s="71" customFormat="1" hidden="1" x14ac:dyDescent="0.25">
      <c r="A36" s="6" t="s">
        <v>28</v>
      </c>
      <c r="B36" s="7"/>
      <c r="C36" s="7">
        <v>0</v>
      </c>
      <c r="D36" s="7">
        <v>0</v>
      </c>
      <c r="E36" s="7">
        <v>0</v>
      </c>
      <c r="F36" s="7">
        <v>0</v>
      </c>
      <c r="G36" s="84">
        <v>0</v>
      </c>
      <c r="H36" s="7">
        <v>0</v>
      </c>
      <c r="I36" s="7">
        <v>0</v>
      </c>
      <c r="J36" s="8">
        <v>0</v>
      </c>
    </row>
    <row r="37" spans="1:10" s="87" customFormat="1" x14ac:dyDescent="0.25">
      <c r="A37" s="57" t="s">
        <v>82</v>
      </c>
      <c r="B37" s="59">
        <f>B41+B38</f>
        <v>2702.61</v>
      </c>
      <c r="C37" s="59">
        <f>C38+C41+C44</f>
        <v>5300</v>
      </c>
      <c r="D37" s="59">
        <f t="shared" ref="D37:I37" si="0">D38+D41+D44</f>
        <v>9414</v>
      </c>
      <c r="E37" s="59">
        <f t="shared" si="0"/>
        <v>5300</v>
      </c>
      <c r="F37" s="59">
        <f t="shared" si="0"/>
        <v>9420</v>
      </c>
      <c r="G37" s="59">
        <f t="shared" si="0"/>
        <v>5300</v>
      </c>
      <c r="H37" s="59">
        <f t="shared" si="0"/>
        <v>9426</v>
      </c>
      <c r="I37" s="59">
        <f t="shared" si="0"/>
        <v>5300</v>
      </c>
      <c r="J37" s="58">
        <v>100</v>
      </c>
    </row>
    <row r="38" spans="1:10" s="71" customFormat="1" x14ac:dyDescent="0.25">
      <c r="A38" s="81" t="s">
        <v>105</v>
      </c>
      <c r="B38" s="82">
        <f>B39</f>
        <v>2523.02</v>
      </c>
      <c r="C38" s="82">
        <f>C39</f>
        <v>4800</v>
      </c>
      <c r="D38" s="82">
        <f t="shared" ref="D38:I39" si="1">D39</f>
        <v>4801</v>
      </c>
      <c r="E38" s="82">
        <f t="shared" si="1"/>
        <v>0</v>
      </c>
      <c r="F38" s="82">
        <f t="shared" si="1"/>
        <v>4803</v>
      </c>
      <c r="G38" s="82">
        <f t="shared" si="1"/>
        <v>0</v>
      </c>
      <c r="H38" s="82">
        <f t="shared" si="1"/>
        <v>4805</v>
      </c>
      <c r="I38" s="82">
        <f t="shared" si="1"/>
        <v>0</v>
      </c>
      <c r="J38" s="83">
        <v>100</v>
      </c>
    </row>
    <row r="39" spans="1:10" s="71" customFormat="1" x14ac:dyDescent="0.25">
      <c r="A39" s="24" t="s">
        <v>10</v>
      </c>
      <c r="B39" s="7">
        <f>B40</f>
        <v>2523.02</v>
      </c>
      <c r="C39" s="7">
        <f>C40</f>
        <v>4800</v>
      </c>
      <c r="D39" s="7">
        <f t="shared" si="1"/>
        <v>4801</v>
      </c>
      <c r="E39" s="7">
        <f t="shared" si="1"/>
        <v>0</v>
      </c>
      <c r="F39" s="7">
        <f t="shared" si="1"/>
        <v>4803</v>
      </c>
      <c r="G39" s="7">
        <f t="shared" si="1"/>
        <v>0</v>
      </c>
      <c r="H39" s="7">
        <f t="shared" si="1"/>
        <v>4805</v>
      </c>
      <c r="I39" s="7">
        <f t="shared" si="1"/>
        <v>0</v>
      </c>
      <c r="J39" s="8">
        <v>100</v>
      </c>
    </row>
    <row r="40" spans="1:10" s="71" customFormat="1" x14ac:dyDescent="0.25">
      <c r="A40" s="6" t="s">
        <v>28</v>
      </c>
      <c r="B40" s="7">
        <v>2523.02</v>
      </c>
      <c r="C40" s="7">
        <v>4800</v>
      </c>
      <c r="D40" s="7">
        <v>4801</v>
      </c>
      <c r="E40" s="7">
        <v>0</v>
      </c>
      <c r="F40" s="7">
        <v>4803</v>
      </c>
      <c r="G40" s="7">
        <v>0</v>
      </c>
      <c r="H40" s="7">
        <v>4805</v>
      </c>
      <c r="I40" s="7">
        <v>0</v>
      </c>
      <c r="J40" s="8">
        <v>100</v>
      </c>
    </row>
    <row r="41" spans="1:10" s="71" customFormat="1" x14ac:dyDescent="0.25">
      <c r="A41" s="81" t="s">
        <v>62</v>
      </c>
      <c r="B41" s="82">
        <f>B42</f>
        <v>179.59</v>
      </c>
      <c r="C41" s="82">
        <f>C42</f>
        <v>500</v>
      </c>
      <c r="D41" s="82">
        <f t="shared" ref="D41:I42" si="2">D42</f>
        <v>612</v>
      </c>
      <c r="E41" s="82">
        <f t="shared" si="2"/>
        <v>500</v>
      </c>
      <c r="F41" s="82">
        <f t="shared" si="2"/>
        <v>614</v>
      </c>
      <c r="G41" s="82">
        <f t="shared" si="2"/>
        <v>500</v>
      </c>
      <c r="H41" s="82">
        <f t="shared" si="2"/>
        <v>616</v>
      </c>
      <c r="I41" s="82">
        <f t="shared" si="2"/>
        <v>500</v>
      </c>
      <c r="J41" s="83">
        <v>100</v>
      </c>
    </row>
    <row r="42" spans="1:10" s="71" customFormat="1" x14ac:dyDescent="0.25">
      <c r="A42" s="24" t="s">
        <v>10</v>
      </c>
      <c r="B42" s="7">
        <f>B43</f>
        <v>179.59</v>
      </c>
      <c r="C42" s="7">
        <f>C43</f>
        <v>500</v>
      </c>
      <c r="D42" s="7">
        <f t="shared" si="2"/>
        <v>612</v>
      </c>
      <c r="E42" s="7">
        <f t="shared" si="2"/>
        <v>500</v>
      </c>
      <c r="F42" s="7">
        <f t="shared" si="2"/>
        <v>614</v>
      </c>
      <c r="G42" s="7">
        <f t="shared" si="2"/>
        <v>500</v>
      </c>
      <c r="H42" s="7">
        <f t="shared" si="2"/>
        <v>616</v>
      </c>
      <c r="I42" s="7">
        <f t="shared" si="2"/>
        <v>500</v>
      </c>
      <c r="J42" s="8">
        <v>100</v>
      </c>
    </row>
    <row r="43" spans="1:10" s="71" customFormat="1" x14ac:dyDescent="0.25">
      <c r="A43" s="6" t="s">
        <v>28</v>
      </c>
      <c r="B43" s="7">
        <v>179.59</v>
      </c>
      <c r="C43" s="7">
        <v>500</v>
      </c>
      <c r="D43" s="7">
        <v>612</v>
      </c>
      <c r="E43" s="7">
        <v>500</v>
      </c>
      <c r="F43" s="7">
        <v>614</v>
      </c>
      <c r="G43" s="7">
        <v>500</v>
      </c>
      <c r="H43" s="7">
        <v>616</v>
      </c>
      <c r="I43" s="7">
        <v>500</v>
      </c>
      <c r="J43" s="8">
        <v>100</v>
      </c>
    </row>
    <row r="44" spans="1:10" s="71" customFormat="1" x14ac:dyDescent="0.25">
      <c r="A44" s="81" t="s">
        <v>106</v>
      </c>
      <c r="B44" s="82">
        <f>B45</f>
        <v>0</v>
      </c>
      <c r="C44" s="82">
        <f>C45</f>
        <v>0</v>
      </c>
      <c r="D44" s="82">
        <f t="shared" ref="D44:I45" si="3">D45</f>
        <v>4001</v>
      </c>
      <c r="E44" s="82">
        <f t="shared" si="3"/>
        <v>4800</v>
      </c>
      <c r="F44" s="82">
        <f t="shared" si="3"/>
        <v>4003</v>
      </c>
      <c r="G44" s="82">
        <f t="shared" si="3"/>
        <v>4800</v>
      </c>
      <c r="H44" s="82">
        <f t="shared" si="3"/>
        <v>4005</v>
      </c>
      <c r="I44" s="82">
        <f t="shared" si="3"/>
        <v>4800</v>
      </c>
      <c r="J44" s="83">
        <v>100</v>
      </c>
    </row>
    <row r="45" spans="1:10" s="71" customFormat="1" x14ac:dyDescent="0.25">
      <c r="A45" s="24" t="s">
        <v>10</v>
      </c>
      <c r="B45" s="7">
        <f>B46</f>
        <v>0</v>
      </c>
      <c r="C45" s="7">
        <f>C46</f>
        <v>0</v>
      </c>
      <c r="D45" s="7">
        <f t="shared" si="3"/>
        <v>4001</v>
      </c>
      <c r="E45" s="7">
        <f t="shared" si="3"/>
        <v>4800</v>
      </c>
      <c r="F45" s="7">
        <f t="shared" si="3"/>
        <v>4003</v>
      </c>
      <c r="G45" s="7">
        <f t="shared" si="3"/>
        <v>4800</v>
      </c>
      <c r="H45" s="7">
        <f t="shared" si="3"/>
        <v>4005</v>
      </c>
      <c r="I45" s="7">
        <f t="shared" si="3"/>
        <v>4800</v>
      </c>
      <c r="J45" s="8">
        <v>100</v>
      </c>
    </row>
    <row r="46" spans="1:10" s="71" customFormat="1" x14ac:dyDescent="0.25">
      <c r="A46" s="6" t="s">
        <v>28</v>
      </c>
      <c r="B46" s="7">
        <v>0</v>
      </c>
      <c r="C46" s="7">
        <v>0</v>
      </c>
      <c r="D46" s="7">
        <v>4001</v>
      </c>
      <c r="E46" s="7">
        <v>4800</v>
      </c>
      <c r="F46" s="7">
        <v>4003</v>
      </c>
      <c r="G46" s="7">
        <v>4800</v>
      </c>
      <c r="H46" s="7">
        <v>4005</v>
      </c>
      <c r="I46" s="7">
        <v>4800</v>
      </c>
      <c r="J46" s="8">
        <v>100</v>
      </c>
    </row>
    <row r="47" spans="1:10" s="87" customFormat="1" x14ac:dyDescent="0.25">
      <c r="A47" s="57" t="s">
        <v>83</v>
      </c>
      <c r="B47" s="59">
        <v>0</v>
      </c>
      <c r="C47" s="59">
        <f>C48</f>
        <v>210100</v>
      </c>
      <c r="D47" s="59">
        <f t="shared" ref="D47:I47" si="4">D48</f>
        <v>210101</v>
      </c>
      <c r="E47" s="59">
        <f t="shared" si="4"/>
        <v>175000</v>
      </c>
      <c r="F47" s="59">
        <f t="shared" si="4"/>
        <v>210103</v>
      </c>
      <c r="G47" s="59">
        <f t="shared" si="4"/>
        <v>160000</v>
      </c>
      <c r="H47" s="59">
        <f t="shared" si="4"/>
        <v>210105</v>
      </c>
      <c r="I47" s="59">
        <f t="shared" si="4"/>
        <v>160000</v>
      </c>
      <c r="J47" s="58">
        <v>100</v>
      </c>
    </row>
    <row r="48" spans="1:10" s="71" customFormat="1" x14ac:dyDescent="0.25">
      <c r="A48" s="81" t="s">
        <v>61</v>
      </c>
      <c r="B48" s="82">
        <v>0</v>
      </c>
      <c r="C48" s="82">
        <f>C49+C52</f>
        <v>210100</v>
      </c>
      <c r="D48" s="82">
        <f t="shared" ref="D48:I48" si="5">D49+D52</f>
        <v>210101</v>
      </c>
      <c r="E48" s="82">
        <f t="shared" si="5"/>
        <v>175000</v>
      </c>
      <c r="F48" s="82">
        <f t="shared" si="5"/>
        <v>210103</v>
      </c>
      <c r="G48" s="82">
        <f t="shared" si="5"/>
        <v>160000</v>
      </c>
      <c r="H48" s="82">
        <f t="shared" si="5"/>
        <v>210105</v>
      </c>
      <c r="I48" s="82">
        <f t="shared" si="5"/>
        <v>160000</v>
      </c>
      <c r="J48" s="83">
        <v>100</v>
      </c>
    </row>
    <row r="49" spans="1:10" s="71" customFormat="1" x14ac:dyDescent="0.25">
      <c r="A49" s="24" t="s">
        <v>10</v>
      </c>
      <c r="B49" s="7">
        <v>0</v>
      </c>
      <c r="C49" s="7">
        <f>C50+C51</f>
        <v>210000</v>
      </c>
      <c r="D49" s="7">
        <f t="shared" ref="D49:I49" si="6">D50+D51</f>
        <v>210000</v>
      </c>
      <c r="E49" s="7">
        <f t="shared" si="6"/>
        <v>174000</v>
      </c>
      <c r="F49" s="7">
        <f t="shared" si="6"/>
        <v>210000</v>
      </c>
      <c r="G49" s="7">
        <f t="shared" si="6"/>
        <v>159000</v>
      </c>
      <c r="H49" s="7">
        <f t="shared" si="6"/>
        <v>210000</v>
      </c>
      <c r="I49" s="7">
        <f t="shared" si="6"/>
        <v>159000</v>
      </c>
      <c r="J49" s="8">
        <v>100</v>
      </c>
    </row>
    <row r="50" spans="1:10" s="71" customFormat="1" x14ac:dyDescent="0.25">
      <c r="A50" s="6" t="s">
        <v>27</v>
      </c>
      <c r="B50" s="7">
        <v>0</v>
      </c>
      <c r="C50" s="7">
        <v>15000</v>
      </c>
      <c r="D50" s="7">
        <v>15000</v>
      </c>
      <c r="E50" s="7">
        <v>15000</v>
      </c>
      <c r="F50" s="7">
        <v>15000</v>
      </c>
      <c r="G50" s="7">
        <v>15000</v>
      </c>
      <c r="H50" s="7">
        <v>15000</v>
      </c>
      <c r="I50" s="7">
        <v>15000</v>
      </c>
      <c r="J50" s="8">
        <v>100</v>
      </c>
    </row>
    <row r="51" spans="1:10" s="71" customFormat="1" x14ac:dyDescent="0.25">
      <c r="A51" s="6" t="s">
        <v>28</v>
      </c>
      <c r="B51" s="7">
        <v>0</v>
      </c>
      <c r="C51" s="7">
        <v>195000</v>
      </c>
      <c r="D51" s="7">
        <v>195000</v>
      </c>
      <c r="E51" s="7">
        <v>159000</v>
      </c>
      <c r="F51" s="7">
        <v>195000</v>
      </c>
      <c r="G51" s="7">
        <v>144000</v>
      </c>
      <c r="H51" s="7">
        <v>195000</v>
      </c>
      <c r="I51" s="7">
        <v>144000</v>
      </c>
      <c r="J51" s="8">
        <v>100</v>
      </c>
    </row>
    <row r="52" spans="1:10" s="71" customFormat="1" x14ac:dyDescent="0.25">
      <c r="A52" s="24" t="s">
        <v>11</v>
      </c>
      <c r="B52" s="7">
        <f>B53</f>
        <v>0</v>
      </c>
      <c r="C52" s="7">
        <f>C53</f>
        <v>100</v>
      </c>
      <c r="D52" s="7">
        <f t="shared" ref="D52:I52" si="7">D53</f>
        <v>101</v>
      </c>
      <c r="E52" s="7">
        <f t="shared" si="7"/>
        <v>1000</v>
      </c>
      <c r="F52" s="7">
        <f t="shared" si="7"/>
        <v>103</v>
      </c>
      <c r="G52" s="7">
        <f t="shared" si="7"/>
        <v>1000</v>
      </c>
      <c r="H52" s="7">
        <f t="shared" si="7"/>
        <v>105</v>
      </c>
      <c r="I52" s="7">
        <f t="shared" si="7"/>
        <v>1000</v>
      </c>
      <c r="J52" s="8">
        <v>0</v>
      </c>
    </row>
    <row r="53" spans="1:10" s="71" customFormat="1" x14ac:dyDescent="0.25">
      <c r="A53" s="6" t="s">
        <v>33</v>
      </c>
      <c r="B53" s="7">
        <v>0</v>
      </c>
      <c r="C53" s="7">
        <v>100</v>
      </c>
      <c r="D53" s="7">
        <v>101</v>
      </c>
      <c r="E53" s="7">
        <v>1000</v>
      </c>
      <c r="F53" s="7">
        <v>103</v>
      </c>
      <c r="G53" s="7">
        <v>1000</v>
      </c>
      <c r="H53" s="7">
        <v>105</v>
      </c>
      <c r="I53" s="7">
        <v>1000</v>
      </c>
      <c r="J53" s="8">
        <v>0</v>
      </c>
    </row>
    <row r="54" spans="1:10" s="71" customFormat="1" ht="26.4" x14ac:dyDescent="0.25">
      <c r="A54" s="68" t="s">
        <v>66</v>
      </c>
      <c r="B54" s="86">
        <f>B55+B63+B86+B90+B96</f>
        <v>346915.46</v>
      </c>
      <c r="C54" s="86">
        <f>C55+C63+C86+C90+C96</f>
        <v>331079</v>
      </c>
      <c r="D54" s="86">
        <f t="shared" ref="D54:I54" si="8">D55+D63+D86+D90+D96</f>
        <v>369116.53</v>
      </c>
      <c r="E54" s="86">
        <f t="shared" si="8"/>
        <v>309420</v>
      </c>
      <c r="F54" s="86">
        <f t="shared" si="8"/>
        <v>369565.53</v>
      </c>
      <c r="G54" s="86">
        <f t="shared" si="8"/>
        <v>309420</v>
      </c>
      <c r="H54" s="86">
        <f t="shared" si="8"/>
        <v>369585.53</v>
      </c>
      <c r="I54" s="86">
        <f t="shared" si="8"/>
        <v>309420</v>
      </c>
      <c r="J54" s="70">
        <v>100</v>
      </c>
    </row>
    <row r="55" spans="1:10" s="87" customFormat="1" x14ac:dyDescent="0.25">
      <c r="A55" s="57" t="s">
        <v>67</v>
      </c>
      <c r="B55" s="59">
        <f>B56+B60</f>
        <v>129437.53</v>
      </c>
      <c r="C55" s="59">
        <f t="shared" ref="C55:I55" si="9">C56+C60</f>
        <v>93659</v>
      </c>
      <c r="D55" s="59">
        <f t="shared" si="9"/>
        <v>129439.53</v>
      </c>
      <c r="E55" s="59">
        <f t="shared" si="9"/>
        <v>80000</v>
      </c>
      <c r="F55" s="59">
        <f t="shared" si="9"/>
        <v>129441.53</v>
      </c>
      <c r="G55" s="59">
        <f t="shared" si="9"/>
        <v>80000</v>
      </c>
      <c r="H55" s="59">
        <f t="shared" si="9"/>
        <v>129443.53</v>
      </c>
      <c r="I55" s="59">
        <f t="shared" si="9"/>
        <v>80000</v>
      </c>
      <c r="J55" s="58">
        <v>100</v>
      </c>
    </row>
    <row r="56" spans="1:10" s="71" customFormat="1" x14ac:dyDescent="0.25">
      <c r="A56" s="81" t="s">
        <v>59</v>
      </c>
      <c r="B56" s="82">
        <f>B57</f>
        <v>65125.03</v>
      </c>
      <c r="C56" s="82">
        <f t="shared" ref="C56:I56" si="10">C57</f>
        <v>74000</v>
      </c>
      <c r="D56" s="82">
        <f t="shared" si="10"/>
        <v>65125.03</v>
      </c>
      <c r="E56" s="82">
        <f t="shared" si="10"/>
        <v>80000</v>
      </c>
      <c r="F56" s="82">
        <f t="shared" si="10"/>
        <v>65125.03</v>
      </c>
      <c r="G56" s="82">
        <f t="shared" si="10"/>
        <v>80000</v>
      </c>
      <c r="H56" s="82">
        <f t="shared" si="10"/>
        <v>65125.03</v>
      </c>
      <c r="I56" s="82">
        <f t="shared" si="10"/>
        <v>80000</v>
      </c>
      <c r="J56" s="83">
        <v>100</v>
      </c>
    </row>
    <row r="57" spans="1:10" s="71" customFormat="1" x14ac:dyDescent="0.25">
      <c r="A57" s="24" t="s">
        <v>10</v>
      </c>
      <c r="B57" s="7">
        <f>B59+B58</f>
        <v>65125.03</v>
      </c>
      <c r="C57" s="7">
        <f>C59+C58</f>
        <v>74000</v>
      </c>
      <c r="D57" s="7">
        <f t="shared" ref="D57" si="11">D59</f>
        <v>65125.03</v>
      </c>
      <c r="E57" s="7">
        <f>E59+E58</f>
        <v>80000</v>
      </c>
      <c r="F57" s="7">
        <f t="shared" ref="F57:I57" si="12">F59+F58</f>
        <v>65125.03</v>
      </c>
      <c r="G57" s="7">
        <f t="shared" si="12"/>
        <v>80000</v>
      </c>
      <c r="H57" s="7">
        <f t="shared" si="12"/>
        <v>65125.03</v>
      </c>
      <c r="I57" s="7">
        <f t="shared" si="12"/>
        <v>80000</v>
      </c>
      <c r="J57" s="8">
        <v>100</v>
      </c>
    </row>
    <row r="58" spans="1:10" s="71" customFormat="1" x14ac:dyDescent="0.25">
      <c r="A58" s="6" t="s">
        <v>27</v>
      </c>
      <c r="B58" s="7">
        <v>0</v>
      </c>
      <c r="C58" s="7">
        <v>0</v>
      </c>
      <c r="D58" s="7">
        <v>0</v>
      </c>
      <c r="E58" s="7">
        <v>150</v>
      </c>
      <c r="F58" s="7">
        <v>0</v>
      </c>
      <c r="G58" s="7">
        <v>150</v>
      </c>
      <c r="H58" s="7">
        <v>0</v>
      </c>
      <c r="I58" s="7">
        <v>150</v>
      </c>
      <c r="J58" s="8">
        <v>0</v>
      </c>
    </row>
    <row r="59" spans="1:10" s="71" customFormat="1" x14ac:dyDescent="0.25">
      <c r="A59" s="6" t="s">
        <v>28</v>
      </c>
      <c r="B59" s="7">
        <v>65125.03</v>
      </c>
      <c r="C59" s="7">
        <v>74000</v>
      </c>
      <c r="D59" s="7">
        <v>65125.03</v>
      </c>
      <c r="E59" s="7">
        <v>79850</v>
      </c>
      <c r="F59" s="7">
        <v>65125.03</v>
      </c>
      <c r="G59" s="7">
        <v>79850</v>
      </c>
      <c r="H59" s="7">
        <v>65125.03</v>
      </c>
      <c r="I59" s="7">
        <v>79850</v>
      </c>
      <c r="J59" s="8">
        <v>100</v>
      </c>
    </row>
    <row r="60" spans="1:10" s="71" customFormat="1" x14ac:dyDescent="0.25">
      <c r="A60" s="81" t="s">
        <v>62</v>
      </c>
      <c r="B60" s="82">
        <f>B61</f>
        <v>64312.5</v>
      </c>
      <c r="C60" s="82">
        <f t="shared" ref="C60:I61" si="13">C61</f>
        <v>19659</v>
      </c>
      <c r="D60" s="82">
        <f t="shared" si="13"/>
        <v>64314.5</v>
      </c>
      <c r="E60" s="82">
        <f t="shared" si="13"/>
        <v>0</v>
      </c>
      <c r="F60" s="82">
        <f t="shared" si="13"/>
        <v>64316.5</v>
      </c>
      <c r="G60" s="82">
        <f t="shared" si="13"/>
        <v>0</v>
      </c>
      <c r="H60" s="82">
        <f t="shared" si="13"/>
        <v>64318.5</v>
      </c>
      <c r="I60" s="82">
        <f t="shared" si="13"/>
        <v>0</v>
      </c>
      <c r="J60" s="83">
        <v>0</v>
      </c>
    </row>
    <row r="61" spans="1:10" s="71" customFormat="1" x14ac:dyDescent="0.25">
      <c r="A61" s="24" t="s">
        <v>11</v>
      </c>
      <c r="B61" s="7">
        <f>B62</f>
        <v>64312.5</v>
      </c>
      <c r="C61" s="7">
        <f t="shared" si="13"/>
        <v>19659</v>
      </c>
      <c r="D61" s="7">
        <f t="shared" si="13"/>
        <v>64314.5</v>
      </c>
      <c r="E61" s="7">
        <f t="shared" si="13"/>
        <v>0</v>
      </c>
      <c r="F61" s="7">
        <f t="shared" si="13"/>
        <v>64316.5</v>
      </c>
      <c r="G61" s="7">
        <f t="shared" si="13"/>
        <v>0</v>
      </c>
      <c r="H61" s="7">
        <f t="shared" si="13"/>
        <v>64318.5</v>
      </c>
      <c r="I61" s="7">
        <f t="shared" si="13"/>
        <v>0</v>
      </c>
      <c r="J61" s="8">
        <v>0</v>
      </c>
    </row>
    <row r="62" spans="1:10" s="71" customFormat="1" x14ac:dyDescent="0.25">
      <c r="A62" s="6" t="s">
        <v>33</v>
      </c>
      <c r="B62" s="7">
        <v>64312.5</v>
      </c>
      <c r="C62" s="7">
        <v>19659</v>
      </c>
      <c r="D62" s="7">
        <v>64314.5</v>
      </c>
      <c r="E62" s="7">
        <v>0</v>
      </c>
      <c r="F62" s="7">
        <v>64316.5</v>
      </c>
      <c r="G62" s="7">
        <v>0</v>
      </c>
      <c r="H62" s="7">
        <v>64318.5</v>
      </c>
      <c r="I62" s="7">
        <v>0</v>
      </c>
      <c r="J62" s="8">
        <v>0</v>
      </c>
    </row>
    <row r="63" spans="1:10" s="87" customFormat="1" ht="26.4" x14ac:dyDescent="0.25">
      <c r="A63" s="57" t="s">
        <v>68</v>
      </c>
      <c r="B63" s="59">
        <f>B64+B68+B75+B78+B83</f>
        <v>213429.43000000002</v>
      </c>
      <c r="C63" s="59">
        <f>C64+C68+C75+C78+C83</f>
        <v>233490</v>
      </c>
      <c r="D63" s="59">
        <f t="shared" ref="D63:I63" si="14">D64+D68+D75+D78+D83</f>
        <v>236013.82000000004</v>
      </c>
      <c r="E63" s="59">
        <f t="shared" si="14"/>
        <v>226890</v>
      </c>
      <c r="F63" s="59">
        <f t="shared" si="14"/>
        <v>236023.82000000004</v>
      </c>
      <c r="G63" s="59">
        <f t="shared" si="14"/>
        <v>226890</v>
      </c>
      <c r="H63" s="59">
        <f t="shared" si="14"/>
        <v>236033.82000000004</v>
      </c>
      <c r="I63" s="59">
        <f t="shared" si="14"/>
        <v>226890</v>
      </c>
      <c r="J63" s="58">
        <v>100</v>
      </c>
    </row>
    <row r="64" spans="1:10" s="71" customFormat="1" x14ac:dyDescent="0.25">
      <c r="A64" s="81" t="s">
        <v>59</v>
      </c>
      <c r="B64" s="82">
        <f>B65</f>
        <v>970.55</v>
      </c>
      <c r="C64" s="82">
        <f t="shared" ref="C64:I64" si="15">C65</f>
        <v>1050</v>
      </c>
      <c r="D64" s="82">
        <f t="shared" si="15"/>
        <v>970.55</v>
      </c>
      <c r="E64" s="82">
        <f t="shared" si="15"/>
        <v>0</v>
      </c>
      <c r="F64" s="82">
        <f t="shared" si="15"/>
        <v>970.55</v>
      </c>
      <c r="G64" s="82">
        <f t="shared" si="15"/>
        <v>0</v>
      </c>
      <c r="H64" s="82">
        <f t="shared" si="15"/>
        <v>970.55</v>
      </c>
      <c r="I64" s="82">
        <f t="shared" si="15"/>
        <v>0</v>
      </c>
      <c r="J64" s="83">
        <v>0</v>
      </c>
    </row>
    <row r="65" spans="1:10" s="71" customFormat="1" x14ac:dyDescent="0.25">
      <c r="A65" s="24" t="s">
        <v>10</v>
      </c>
      <c r="B65" s="7">
        <f>B66+B67</f>
        <v>970.55</v>
      </c>
      <c r="C65" s="7">
        <f t="shared" ref="C65:I65" si="16">C66+C67</f>
        <v>1050</v>
      </c>
      <c r="D65" s="7">
        <f t="shared" si="16"/>
        <v>970.55</v>
      </c>
      <c r="E65" s="7">
        <f t="shared" si="16"/>
        <v>0</v>
      </c>
      <c r="F65" s="7">
        <f t="shared" si="16"/>
        <v>970.55</v>
      </c>
      <c r="G65" s="7">
        <f t="shared" si="16"/>
        <v>0</v>
      </c>
      <c r="H65" s="7">
        <f t="shared" si="16"/>
        <v>970.55</v>
      </c>
      <c r="I65" s="7">
        <f t="shared" si="16"/>
        <v>0</v>
      </c>
      <c r="J65" s="8">
        <v>0</v>
      </c>
    </row>
    <row r="66" spans="1:10" s="71" customFormat="1" x14ac:dyDescent="0.25">
      <c r="A66" s="6" t="s">
        <v>27</v>
      </c>
      <c r="B66" s="7">
        <v>300</v>
      </c>
      <c r="C66" s="7">
        <v>396</v>
      </c>
      <c r="D66" s="7">
        <v>300</v>
      </c>
      <c r="E66" s="7">
        <v>0</v>
      </c>
      <c r="F66" s="7">
        <v>300</v>
      </c>
      <c r="G66" s="7">
        <v>0</v>
      </c>
      <c r="H66" s="7">
        <v>300</v>
      </c>
      <c r="I66" s="7">
        <v>0</v>
      </c>
      <c r="J66" s="8">
        <v>0</v>
      </c>
    </row>
    <row r="67" spans="1:10" s="71" customFormat="1" x14ac:dyDescent="0.25">
      <c r="A67" s="6" t="s">
        <v>28</v>
      </c>
      <c r="B67" s="7">
        <v>670.55</v>
      </c>
      <c r="C67" s="7">
        <v>654</v>
      </c>
      <c r="D67" s="7">
        <v>670.55</v>
      </c>
      <c r="E67" s="7">
        <v>0</v>
      </c>
      <c r="F67" s="7">
        <v>670.55</v>
      </c>
      <c r="G67" s="7">
        <v>0</v>
      </c>
      <c r="H67" s="7">
        <v>670.55</v>
      </c>
      <c r="I67" s="7">
        <v>0</v>
      </c>
      <c r="J67" s="8">
        <v>0</v>
      </c>
    </row>
    <row r="68" spans="1:10" s="71" customFormat="1" x14ac:dyDescent="0.25">
      <c r="A68" s="81" t="s">
        <v>77</v>
      </c>
      <c r="B68" s="82">
        <f>B69+B73</f>
        <v>188251.14</v>
      </c>
      <c r="C68" s="82">
        <f t="shared" ref="C68:I68" si="17">C69+C73</f>
        <v>207300</v>
      </c>
      <c r="D68" s="82">
        <f t="shared" si="17"/>
        <v>188253.14</v>
      </c>
      <c r="E68" s="82">
        <f t="shared" si="17"/>
        <v>201000</v>
      </c>
      <c r="F68" s="82">
        <f t="shared" si="17"/>
        <v>188255.14</v>
      </c>
      <c r="G68" s="82">
        <f t="shared" si="17"/>
        <v>201000</v>
      </c>
      <c r="H68" s="82">
        <f t="shared" si="17"/>
        <v>188257.14</v>
      </c>
      <c r="I68" s="82">
        <f t="shared" si="17"/>
        <v>201000</v>
      </c>
      <c r="J68" s="83">
        <v>100</v>
      </c>
    </row>
    <row r="69" spans="1:10" s="71" customFormat="1" x14ac:dyDescent="0.25">
      <c r="A69" s="24" t="s">
        <v>10</v>
      </c>
      <c r="B69" s="7">
        <f>B70+B71+B72</f>
        <v>186227.83000000002</v>
      </c>
      <c r="C69" s="7">
        <f t="shared" ref="C69:I69" si="18">C70+C71+C72</f>
        <v>206300</v>
      </c>
      <c r="D69" s="7">
        <f t="shared" si="18"/>
        <v>186227.83000000002</v>
      </c>
      <c r="E69" s="7">
        <f t="shared" si="18"/>
        <v>200000</v>
      </c>
      <c r="F69" s="7">
        <f t="shared" si="18"/>
        <v>186227.83000000002</v>
      </c>
      <c r="G69" s="7">
        <f t="shared" si="18"/>
        <v>200000</v>
      </c>
      <c r="H69" s="7">
        <f t="shared" si="18"/>
        <v>186227.83000000002</v>
      </c>
      <c r="I69" s="7">
        <f t="shared" si="18"/>
        <v>200000</v>
      </c>
      <c r="J69" s="8">
        <v>100</v>
      </c>
    </row>
    <row r="70" spans="1:10" s="71" customFormat="1" x14ac:dyDescent="0.25">
      <c r="A70" s="6" t="s">
        <v>27</v>
      </c>
      <c r="B70" s="7">
        <v>72929.83</v>
      </c>
      <c r="C70" s="7">
        <v>134200</v>
      </c>
      <c r="D70" s="7">
        <v>72929.83</v>
      </c>
      <c r="E70" s="7">
        <v>145000</v>
      </c>
      <c r="F70" s="7">
        <v>72929.83</v>
      </c>
      <c r="G70" s="7">
        <v>145000</v>
      </c>
      <c r="H70" s="7">
        <v>72929.83</v>
      </c>
      <c r="I70" s="7">
        <v>145000</v>
      </c>
      <c r="J70" s="8">
        <v>100</v>
      </c>
    </row>
    <row r="71" spans="1:10" s="71" customFormat="1" x14ac:dyDescent="0.25">
      <c r="A71" s="6" t="s">
        <v>28</v>
      </c>
      <c r="B71" s="7">
        <v>112120.43</v>
      </c>
      <c r="C71" s="7">
        <v>71100</v>
      </c>
      <c r="D71" s="7">
        <v>112120.43</v>
      </c>
      <c r="E71" s="7">
        <v>54000</v>
      </c>
      <c r="F71" s="7">
        <v>112120.43</v>
      </c>
      <c r="G71" s="7">
        <v>54000</v>
      </c>
      <c r="H71" s="7">
        <v>112120.43</v>
      </c>
      <c r="I71" s="7">
        <v>54000</v>
      </c>
      <c r="J71" s="8">
        <v>100</v>
      </c>
    </row>
    <row r="72" spans="1:10" s="71" customFormat="1" x14ac:dyDescent="0.25">
      <c r="A72" s="6" t="s">
        <v>29</v>
      </c>
      <c r="B72" s="7">
        <v>1177.57</v>
      </c>
      <c r="C72" s="7">
        <v>1000</v>
      </c>
      <c r="D72" s="7">
        <v>1177.57</v>
      </c>
      <c r="E72" s="7">
        <v>1000</v>
      </c>
      <c r="F72" s="7">
        <v>1177.57</v>
      </c>
      <c r="G72" s="7">
        <v>1000</v>
      </c>
      <c r="H72" s="7">
        <v>1177.57</v>
      </c>
      <c r="I72" s="7">
        <v>1000</v>
      </c>
      <c r="J72" s="8">
        <v>100</v>
      </c>
    </row>
    <row r="73" spans="1:10" s="71" customFormat="1" x14ac:dyDescent="0.25">
      <c r="A73" s="24" t="s">
        <v>11</v>
      </c>
      <c r="B73" s="7">
        <f>B74</f>
        <v>2023.31</v>
      </c>
      <c r="C73" s="7">
        <f t="shared" ref="C73:I73" si="19">C74</f>
        <v>1000</v>
      </c>
      <c r="D73" s="7">
        <f t="shared" si="19"/>
        <v>2025.31</v>
      </c>
      <c r="E73" s="7">
        <f t="shared" si="19"/>
        <v>1000</v>
      </c>
      <c r="F73" s="7">
        <f t="shared" si="19"/>
        <v>2027.31</v>
      </c>
      <c r="G73" s="7">
        <f t="shared" si="19"/>
        <v>1000</v>
      </c>
      <c r="H73" s="7">
        <f t="shared" si="19"/>
        <v>2029.31</v>
      </c>
      <c r="I73" s="7">
        <f t="shared" si="19"/>
        <v>1000</v>
      </c>
      <c r="J73" s="8">
        <v>100</v>
      </c>
    </row>
    <row r="74" spans="1:10" s="71" customFormat="1" x14ac:dyDescent="0.25">
      <c r="A74" s="6" t="s">
        <v>33</v>
      </c>
      <c r="B74" s="7">
        <v>2023.31</v>
      </c>
      <c r="C74" s="7">
        <v>1000</v>
      </c>
      <c r="D74" s="7">
        <v>2025.31</v>
      </c>
      <c r="E74" s="7">
        <v>1000</v>
      </c>
      <c r="F74" s="7">
        <v>2027.31</v>
      </c>
      <c r="G74" s="7">
        <v>1000</v>
      </c>
      <c r="H74" s="7">
        <v>2029.31</v>
      </c>
      <c r="I74" s="7">
        <v>1000</v>
      </c>
      <c r="J74" s="8">
        <v>100</v>
      </c>
    </row>
    <row r="75" spans="1:10" s="71" customFormat="1" x14ac:dyDescent="0.25">
      <c r="A75" s="81" t="s">
        <v>78</v>
      </c>
      <c r="B75" s="82">
        <f>B76</f>
        <v>22574.39</v>
      </c>
      <c r="C75" s="82">
        <f t="shared" ref="C75:I76" si="20">C76</f>
        <v>22000</v>
      </c>
      <c r="D75" s="82">
        <f t="shared" si="20"/>
        <v>22576.39</v>
      </c>
      <c r="E75" s="82">
        <f t="shared" si="20"/>
        <v>22000</v>
      </c>
      <c r="F75" s="82">
        <f t="shared" si="20"/>
        <v>22578.39</v>
      </c>
      <c r="G75" s="82">
        <f t="shared" si="20"/>
        <v>22000</v>
      </c>
      <c r="H75" s="82">
        <f t="shared" si="20"/>
        <v>22580.39</v>
      </c>
      <c r="I75" s="82">
        <f t="shared" si="20"/>
        <v>22000</v>
      </c>
      <c r="J75" s="83">
        <v>100</v>
      </c>
    </row>
    <row r="76" spans="1:10" s="71" customFormat="1" x14ac:dyDescent="0.25">
      <c r="A76" s="24" t="s">
        <v>10</v>
      </c>
      <c r="B76" s="7">
        <f>B77</f>
        <v>22574.39</v>
      </c>
      <c r="C76" s="7">
        <f t="shared" si="20"/>
        <v>22000</v>
      </c>
      <c r="D76" s="7">
        <f t="shared" si="20"/>
        <v>22576.39</v>
      </c>
      <c r="E76" s="7">
        <f t="shared" si="20"/>
        <v>22000</v>
      </c>
      <c r="F76" s="7">
        <f t="shared" si="20"/>
        <v>22578.39</v>
      </c>
      <c r="G76" s="7">
        <f t="shared" si="20"/>
        <v>22000</v>
      </c>
      <c r="H76" s="7">
        <f t="shared" si="20"/>
        <v>22580.39</v>
      </c>
      <c r="I76" s="7">
        <f t="shared" si="20"/>
        <v>22000</v>
      </c>
      <c r="J76" s="8">
        <v>100</v>
      </c>
    </row>
    <row r="77" spans="1:10" s="71" customFormat="1" x14ac:dyDescent="0.25">
      <c r="A77" s="6" t="s">
        <v>28</v>
      </c>
      <c r="B77" s="7">
        <v>22574.39</v>
      </c>
      <c r="C77" s="7">
        <v>22000</v>
      </c>
      <c r="D77" s="7">
        <v>22576.39</v>
      </c>
      <c r="E77" s="7">
        <v>22000</v>
      </c>
      <c r="F77" s="7">
        <v>22578.39</v>
      </c>
      <c r="G77" s="7">
        <v>22000</v>
      </c>
      <c r="H77" s="7">
        <v>22580.39</v>
      </c>
      <c r="I77" s="7">
        <v>22000</v>
      </c>
      <c r="J77" s="8">
        <v>100</v>
      </c>
    </row>
    <row r="78" spans="1:10" s="71" customFormat="1" x14ac:dyDescent="0.25">
      <c r="A78" s="81" t="s">
        <v>62</v>
      </c>
      <c r="B78" s="82">
        <f>B81</f>
        <v>931.31</v>
      </c>
      <c r="C78" s="82">
        <f>C81+C79</f>
        <v>1490</v>
      </c>
      <c r="D78" s="82">
        <f t="shared" ref="D78:I78" si="21">D81+D79</f>
        <v>23509.7</v>
      </c>
      <c r="E78" s="82">
        <f t="shared" si="21"/>
        <v>1490</v>
      </c>
      <c r="F78" s="82">
        <f t="shared" si="21"/>
        <v>23513.7</v>
      </c>
      <c r="G78" s="82">
        <f t="shared" si="21"/>
        <v>1490</v>
      </c>
      <c r="H78" s="82">
        <f t="shared" si="21"/>
        <v>23517.7</v>
      </c>
      <c r="I78" s="82">
        <f t="shared" si="21"/>
        <v>1490</v>
      </c>
      <c r="J78" s="83">
        <v>100</v>
      </c>
    </row>
    <row r="79" spans="1:10" s="71" customFormat="1" x14ac:dyDescent="0.25">
      <c r="A79" s="24" t="s">
        <v>10</v>
      </c>
      <c r="B79" s="7">
        <f>B80</f>
        <v>0</v>
      </c>
      <c r="C79" s="7">
        <f t="shared" ref="C79" si="22">C80</f>
        <v>490</v>
      </c>
      <c r="D79" s="7">
        <f t="shared" ref="D79" si="23">D80</f>
        <v>22576.39</v>
      </c>
      <c r="E79" s="7">
        <f t="shared" ref="E79" si="24">E80</f>
        <v>490</v>
      </c>
      <c r="F79" s="7">
        <f t="shared" ref="F79" si="25">F80</f>
        <v>22578.39</v>
      </c>
      <c r="G79" s="7">
        <f t="shared" ref="G79" si="26">G80</f>
        <v>490</v>
      </c>
      <c r="H79" s="7">
        <f t="shared" ref="H79" si="27">H80</f>
        <v>22580.39</v>
      </c>
      <c r="I79" s="7">
        <f t="shared" ref="I79" si="28">I80</f>
        <v>490</v>
      </c>
      <c r="J79" s="8">
        <v>100</v>
      </c>
    </row>
    <row r="80" spans="1:10" s="71" customFormat="1" x14ac:dyDescent="0.25">
      <c r="A80" s="6" t="s">
        <v>28</v>
      </c>
      <c r="B80" s="7">
        <v>0</v>
      </c>
      <c r="C80" s="7">
        <v>490</v>
      </c>
      <c r="D80" s="7">
        <v>22576.39</v>
      </c>
      <c r="E80" s="7">
        <v>490</v>
      </c>
      <c r="F80" s="7">
        <v>22578.39</v>
      </c>
      <c r="G80" s="7">
        <v>490</v>
      </c>
      <c r="H80" s="7">
        <v>22580.39</v>
      </c>
      <c r="I80" s="7">
        <v>490</v>
      </c>
      <c r="J80" s="8">
        <v>100</v>
      </c>
    </row>
    <row r="81" spans="1:10" s="71" customFormat="1" x14ac:dyDescent="0.25">
      <c r="A81" s="24" t="s">
        <v>11</v>
      </c>
      <c r="B81" s="7">
        <f>B82</f>
        <v>931.31</v>
      </c>
      <c r="C81" s="7">
        <f t="shared" ref="C81:I81" si="29">C82</f>
        <v>1000</v>
      </c>
      <c r="D81" s="7">
        <f t="shared" si="29"/>
        <v>933.31</v>
      </c>
      <c r="E81" s="7">
        <f t="shared" si="29"/>
        <v>1000</v>
      </c>
      <c r="F81" s="7">
        <f t="shared" si="29"/>
        <v>935.31</v>
      </c>
      <c r="G81" s="7">
        <f t="shared" si="29"/>
        <v>1000</v>
      </c>
      <c r="H81" s="7">
        <f t="shared" si="29"/>
        <v>937.31</v>
      </c>
      <c r="I81" s="7">
        <f t="shared" si="29"/>
        <v>1000</v>
      </c>
      <c r="J81" s="8">
        <v>100</v>
      </c>
    </row>
    <row r="82" spans="1:10" s="71" customFormat="1" x14ac:dyDescent="0.25">
      <c r="A82" s="6" t="s">
        <v>33</v>
      </c>
      <c r="B82" s="7">
        <v>931.31</v>
      </c>
      <c r="C82" s="7">
        <v>1000</v>
      </c>
      <c r="D82" s="7">
        <v>933.31</v>
      </c>
      <c r="E82" s="7">
        <v>1000</v>
      </c>
      <c r="F82" s="7">
        <v>935.31</v>
      </c>
      <c r="G82" s="7">
        <v>1000</v>
      </c>
      <c r="H82" s="7">
        <v>937.31</v>
      </c>
      <c r="I82" s="7">
        <v>1000</v>
      </c>
      <c r="J82" s="8">
        <v>100</v>
      </c>
    </row>
    <row r="83" spans="1:10" s="71" customFormat="1" x14ac:dyDescent="0.25">
      <c r="A83" s="81" t="s">
        <v>79</v>
      </c>
      <c r="B83" s="82">
        <f>B84</f>
        <v>702.04</v>
      </c>
      <c r="C83" s="82">
        <f t="shared" ref="C83:I84" si="30">C84</f>
        <v>1650</v>
      </c>
      <c r="D83" s="82">
        <f t="shared" si="30"/>
        <v>704.04</v>
      </c>
      <c r="E83" s="82">
        <f t="shared" si="30"/>
        <v>2400</v>
      </c>
      <c r="F83" s="82">
        <f t="shared" si="30"/>
        <v>706.04</v>
      </c>
      <c r="G83" s="82">
        <f t="shared" si="30"/>
        <v>2400</v>
      </c>
      <c r="H83" s="82">
        <f t="shared" si="30"/>
        <v>708.04</v>
      </c>
      <c r="I83" s="82">
        <f t="shared" si="30"/>
        <v>2400</v>
      </c>
      <c r="J83" s="83">
        <v>100</v>
      </c>
    </row>
    <row r="84" spans="1:10" s="71" customFormat="1" x14ac:dyDescent="0.25">
      <c r="A84" s="24" t="s">
        <v>10</v>
      </c>
      <c r="B84" s="7">
        <f>B85</f>
        <v>702.04</v>
      </c>
      <c r="C84" s="7">
        <f t="shared" si="30"/>
        <v>1650</v>
      </c>
      <c r="D84" s="7">
        <f t="shared" si="30"/>
        <v>704.04</v>
      </c>
      <c r="E84" s="7">
        <f t="shared" si="30"/>
        <v>2400</v>
      </c>
      <c r="F84" s="7">
        <f t="shared" si="30"/>
        <v>706.04</v>
      </c>
      <c r="G84" s="7">
        <f t="shared" si="30"/>
        <v>2400</v>
      </c>
      <c r="H84" s="7">
        <f t="shared" si="30"/>
        <v>708.04</v>
      </c>
      <c r="I84" s="7">
        <f t="shared" si="30"/>
        <v>2400</v>
      </c>
      <c r="J84" s="8">
        <v>100</v>
      </c>
    </row>
    <row r="85" spans="1:10" s="71" customFormat="1" x14ac:dyDescent="0.25">
      <c r="A85" s="6" t="s">
        <v>28</v>
      </c>
      <c r="B85" s="7">
        <v>702.04</v>
      </c>
      <c r="C85" s="7">
        <v>1650</v>
      </c>
      <c r="D85" s="7">
        <v>704.04</v>
      </c>
      <c r="E85" s="7">
        <v>2400</v>
      </c>
      <c r="F85" s="7">
        <v>706.04</v>
      </c>
      <c r="G85" s="7">
        <v>2400</v>
      </c>
      <c r="H85" s="7">
        <v>708.04</v>
      </c>
      <c r="I85" s="7">
        <v>2400</v>
      </c>
      <c r="J85" s="8">
        <v>100</v>
      </c>
    </row>
    <row r="86" spans="1:10" s="87" customFormat="1" x14ac:dyDescent="0.25">
      <c r="A86" s="57" t="s">
        <v>69</v>
      </c>
      <c r="B86" s="59">
        <f>B87</f>
        <v>877.8</v>
      </c>
      <c r="C86" s="59">
        <f t="shared" ref="C86:I88" si="31">C87</f>
        <v>700</v>
      </c>
      <c r="D86" s="59">
        <f t="shared" si="31"/>
        <v>879.8</v>
      </c>
      <c r="E86" s="59">
        <f t="shared" si="31"/>
        <v>700</v>
      </c>
      <c r="F86" s="59">
        <f t="shared" si="31"/>
        <v>881.8</v>
      </c>
      <c r="G86" s="59">
        <f t="shared" si="31"/>
        <v>700</v>
      </c>
      <c r="H86" s="59">
        <f t="shared" si="31"/>
        <v>883.8</v>
      </c>
      <c r="I86" s="59">
        <f t="shared" si="31"/>
        <v>700</v>
      </c>
      <c r="J86" s="58">
        <v>100</v>
      </c>
    </row>
    <row r="87" spans="1:10" s="71" customFormat="1" x14ac:dyDescent="0.25">
      <c r="A87" s="81" t="s">
        <v>59</v>
      </c>
      <c r="B87" s="82">
        <f>B88</f>
        <v>877.8</v>
      </c>
      <c r="C87" s="82">
        <f t="shared" si="31"/>
        <v>700</v>
      </c>
      <c r="D87" s="82">
        <f t="shared" si="31"/>
        <v>879.8</v>
      </c>
      <c r="E87" s="82">
        <f t="shared" si="31"/>
        <v>700</v>
      </c>
      <c r="F87" s="82">
        <f t="shared" si="31"/>
        <v>881.8</v>
      </c>
      <c r="G87" s="82">
        <f t="shared" si="31"/>
        <v>700</v>
      </c>
      <c r="H87" s="82">
        <f t="shared" si="31"/>
        <v>883.8</v>
      </c>
      <c r="I87" s="82">
        <f t="shared" si="31"/>
        <v>700</v>
      </c>
      <c r="J87" s="83">
        <v>100</v>
      </c>
    </row>
    <row r="88" spans="1:10" s="71" customFormat="1" x14ac:dyDescent="0.25">
      <c r="A88" s="24" t="s">
        <v>10</v>
      </c>
      <c r="B88" s="7">
        <f>B89</f>
        <v>877.8</v>
      </c>
      <c r="C88" s="7">
        <f t="shared" si="31"/>
        <v>700</v>
      </c>
      <c r="D88" s="7">
        <f t="shared" si="31"/>
        <v>879.8</v>
      </c>
      <c r="E88" s="7">
        <f t="shared" si="31"/>
        <v>700</v>
      </c>
      <c r="F88" s="7">
        <f t="shared" si="31"/>
        <v>881.8</v>
      </c>
      <c r="G88" s="7">
        <f t="shared" si="31"/>
        <v>700</v>
      </c>
      <c r="H88" s="7">
        <f t="shared" si="31"/>
        <v>883.8</v>
      </c>
      <c r="I88" s="7">
        <f t="shared" si="31"/>
        <v>700</v>
      </c>
      <c r="J88" s="8">
        <v>100</v>
      </c>
    </row>
    <row r="89" spans="1:10" s="71" customFormat="1" ht="26.4" x14ac:dyDescent="0.25">
      <c r="A89" s="6" t="s">
        <v>30</v>
      </c>
      <c r="B89" s="7">
        <v>877.8</v>
      </c>
      <c r="C89" s="7">
        <v>700</v>
      </c>
      <c r="D89" s="7">
        <v>879.8</v>
      </c>
      <c r="E89" s="7">
        <v>700</v>
      </c>
      <c r="F89" s="7">
        <v>881.8</v>
      </c>
      <c r="G89" s="7">
        <v>700</v>
      </c>
      <c r="H89" s="7">
        <v>883.8</v>
      </c>
      <c r="I89" s="7">
        <v>700</v>
      </c>
      <c r="J89" s="8">
        <v>100</v>
      </c>
    </row>
    <row r="90" spans="1:10" s="87" customFormat="1" x14ac:dyDescent="0.25">
      <c r="A90" s="57" t="s">
        <v>70</v>
      </c>
      <c r="B90" s="59">
        <f>B91</f>
        <v>2779.38</v>
      </c>
      <c r="C90" s="59">
        <f t="shared" ref="C90:I90" si="32">C91</f>
        <v>2800</v>
      </c>
      <c r="D90" s="59">
        <f t="shared" si="32"/>
        <v>2783.38</v>
      </c>
      <c r="E90" s="59">
        <f t="shared" si="32"/>
        <v>1400</v>
      </c>
      <c r="F90" s="59">
        <f t="shared" si="32"/>
        <v>2787.38</v>
      </c>
      <c r="G90" s="59">
        <f t="shared" si="32"/>
        <v>1400</v>
      </c>
      <c r="H90" s="59">
        <f t="shared" si="32"/>
        <v>2791.38</v>
      </c>
      <c r="I90" s="59">
        <f t="shared" si="32"/>
        <v>1400</v>
      </c>
      <c r="J90" s="58">
        <v>100</v>
      </c>
    </row>
    <row r="91" spans="1:10" s="71" customFormat="1" x14ac:dyDescent="0.25">
      <c r="A91" s="81" t="s">
        <v>59</v>
      </c>
      <c r="B91" s="82">
        <f>B92+B94</f>
        <v>2779.38</v>
      </c>
      <c r="C91" s="82">
        <f t="shared" ref="C91:I91" si="33">C92+C94</f>
        <v>2800</v>
      </c>
      <c r="D91" s="82">
        <f t="shared" si="33"/>
        <v>2783.38</v>
      </c>
      <c r="E91" s="82">
        <f t="shared" si="33"/>
        <v>1400</v>
      </c>
      <c r="F91" s="82">
        <f t="shared" si="33"/>
        <v>2787.38</v>
      </c>
      <c r="G91" s="82">
        <f t="shared" si="33"/>
        <v>1400</v>
      </c>
      <c r="H91" s="82">
        <f t="shared" si="33"/>
        <v>2791.38</v>
      </c>
      <c r="I91" s="82">
        <f t="shared" si="33"/>
        <v>1400</v>
      </c>
      <c r="J91" s="83">
        <v>100</v>
      </c>
    </row>
    <row r="92" spans="1:10" s="71" customFormat="1" x14ac:dyDescent="0.25">
      <c r="A92" s="24" t="s">
        <v>10</v>
      </c>
      <c r="B92" s="7">
        <f>B93</f>
        <v>1379.38</v>
      </c>
      <c r="C92" s="7">
        <f t="shared" ref="C92:I92" si="34">C93</f>
        <v>300</v>
      </c>
      <c r="D92" s="7">
        <f t="shared" si="34"/>
        <v>1381.38</v>
      </c>
      <c r="E92" s="7">
        <f t="shared" si="34"/>
        <v>300</v>
      </c>
      <c r="F92" s="7">
        <f t="shared" si="34"/>
        <v>1383.38</v>
      </c>
      <c r="G92" s="7">
        <f t="shared" si="34"/>
        <v>300</v>
      </c>
      <c r="H92" s="7">
        <f t="shared" si="34"/>
        <v>1385.38</v>
      </c>
      <c r="I92" s="7">
        <f t="shared" si="34"/>
        <v>300</v>
      </c>
      <c r="J92" s="8">
        <v>100</v>
      </c>
    </row>
    <row r="93" spans="1:10" s="71" customFormat="1" x14ac:dyDescent="0.25">
      <c r="A93" s="6" t="s">
        <v>28</v>
      </c>
      <c r="B93" s="7">
        <v>1379.38</v>
      </c>
      <c r="C93" s="7">
        <v>300</v>
      </c>
      <c r="D93" s="7">
        <v>1381.38</v>
      </c>
      <c r="E93" s="7">
        <v>300</v>
      </c>
      <c r="F93" s="7">
        <v>1383.38</v>
      </c>
      <c r="G93" s="7">
        <v>300</v>
      </c>
      <c r="H93" s="7">
        <v>1385.38</v>
      </c>
      <c r="I93" s="7">
        <v>300</v>
      </c>
      <c r="J93" s="8">
        <v>100</v>
      </c>
    </row>
    <row r="94" spans="1:10" s="71" customFormat="1" x14ac:dyDescent="0.25">
      <c r="A94" s="24" t="s">
        <v>11</v>
      </c>
      <c r="B94" s="7">
        <f>B95</f>
        <v>1400</v>
      </c>
      <c r="C94" s="7">
        <f t="shared" ref="C94:I94" si="35">C95</f>
        <v>2500</v>
      </c>
      <c r="D94" s="7">
        <f t="shared" si="35"/>
        <v>1402</v>
      </c>
      <c r="E94" s="7">
        <f t="shared" si="35"/>
        <v>1100</v>
      </c>
      <c r="F94" s="7">
        <f t="shared" si="35"/>
        <v>1404</v>
      </c>
      <c r="G94" s="7">
        <f t="shared" si="35"/>
        <v>1100</v>
      </c>
      <c r="H94" s="7">
        <f t="shared" si="35"/>
        <v>1406</v>
      </c>
      <c r="I94" s="7">
        <f t="shared" si="35"/>
        <v>1100</v>
      </c>
      <c r="J94" s="8">
        <v>0</v>
      </c>
    </row>
    <row r="95" spans="1:10" s="71" customFormat="1" x14ac:dyDescent="0.25">
      <c r="A95" s="6" t="s">
        <v>33</v>
      </c>
      <c r="B95" s="7">
        <v>1400</v>
      </c>
      <c r="C95" s="7">
        <v>2500</v>
      </c>
      <c r="D95" s="7">
        <v>1402</v>
      </c>
      <c r="E95" s="7">
        <v>1100</v>
      </c>
      <c r="F95" s="7">
        <v>1404</v>
      </c>
      <c r="G95" s="7">
        <v>1100</v>
      </c>
      <c r="H95" s="7">
        <v>1406</v>
      </c>
      <c r="I95" s="7">
        <v>1100</v>
      </c>
      <c r="J95" s="8">
        <v>0</v>
      </c>
    </row>
    <row r="96" spans="1:10" s="87" customFormat="1" ht="26.4" x14ac:dyDescent="0.25">
      <c r="A96" s="57" t="s">
        <v>84</v>
      </c>
      <c r="B96" s="59">
        <f>B97</f>
        <v>391.32</v>
      </c>
      <c r="C96" s="59">
        <f t="shared" ref="C96:I98" si="36">C97</f>
        <v>430</v>
      </c>
      <c r="D96" s="59">
        <f t="shared" si="36"/>
        <v>0</v>
      </c>
      <c r="E96" s="59">
        <f t="shared" si="36"/>
        <v>430</v>
      </c>
      <c r="F96" s="59">
        <f t="shared" si="36"/>
        <v>431</v>
      </c>
      <c r="G96" s="59">
        <f t="shared" si="36"/>
        <v>430</v>
      </c>
      <c r="H96" s="59">
        <f t="shared" si="36"/>
        <v>433</v>
      </c>
      <c r="I96" s="59">
        <f t="shared" si="36"/>
        <v>430</v>
      </c>
      <c r="J96" s="58">
        <v>100</v>
      </c>
    </row>
    <row r="97" spans="1:10" s="71" customFormat="1" x14ac:dyDescent="0.25">
      <c r="A97" s="81" t="s">
        <v>62</v>
      </c>
      <c r="B97" s="82">
        <f>B98</f>
        <v>391.32</v>
      </c>
      <c r="C97" s="82">
        <f>C98</f>
        <v>430</v>
      </c>
      <c r="D97" s="82">
        <v>0</v>
      </c>
      <c r="E97" s="82">
        <f>E98</f>
        <v>430</v>
      </c>
      <c r="F97" s="82">
        <f t="shared" si="36"/>
        <v>431</v>
      </c>
      <c r="G97" s="82">
        <f t="shared" si="36"/>
        <v>430</v>
      </c>
      <c r="H97" s="82">
        <f t="shared" si="36"/>
        <v>433</v>
      </c>
      <c r="I97" s="82">
        <f t="shared" si="36"/>
        <v>430</v>
      </c>
      <c r="J97" s="83">
        <v>100</v>
      </c>
    </row>
    <row r="98" spans="1:10" s="71" customFormat="1" x14ac:dyDescent="0.25">
      <c r="A98" s="24" t="s">
        <v>10</v>
      </c>
      <c r="B98" s="7">
        <f>B99</f>
        <v>391.32</v>
      </c>
      <c r="C98" s="7">
        <f>C99</f>
        <v>430</v>
      </c>
      <c r="D98" s="7">
        <v>0</v>
      </c>
      <c r="E98" s="7">
        <f>E99</f>
        <v>430</v>
      </c>
      <c r="F98" s="7">
        <f t="shared" si="36"/>
        <v>431</v>
      </c>
      <c r="G98" s="7">
        <f t="shared" si="36"/>
        <v>430</v>
      </c>
      <c r="H98" s="7">
        <f t="shared" si="36"/>
        <v>433</v>
      </c>
      <c r="I98" s="7">
        <f t="shared" si="36"/>
        <v>430</v>
      </c>
      <c r="J98" s="8">
        <v>100</v>
      </c>
    </row>
    <row r="99" spans="1:10" s="71" customFormat="1" x14ac:dyDescent="0.25">
      <c r="A99" s="6" t="s">
        <v>31</v>
      </c>
      <c r="B99" s="7">
        <v>391.32</v>
      </c>
      <c r="C99" s="7">
        <v>430</v>
      </c>
      <c r="D99" s="7">
        <v>0</v>
      </c>
      <c r="E99" s="7">
        <v>430</v>
      </c>
      <c r="F99" s="7">
        <v>431</v>
      </c>
      <c r="G99" s="7">
        <v>430</v>
      </c>
      <c r="H99" s="7">
        <v>433</v>
      </c>
      <c r="I99" s="7">
        <v>430</v>
      </c>
      <c r="J99" s="8">
        <v>100</v>
      </c>
    </row>
    <row r="100" spans="1:10" s="71" customFormat="1" ht="26.4" x14ac:dyDescent="0.25">
      <c r="A100" s="68" t="s">
        <v>71</v>
      </c>
      <c r="B100" s="69">
        <f>B101</f>
        <v>89400.7</v>
      </c>
      <c r="C100" s="69">
        <v>0</v>
      </c>
      <c r="D100" s="69">
        <v>143.09</v>
      </c>
      <c r="E100" s="69">
        <v>0</v>
      </c>
      <c r="F100" s="69">
        <v>0</v>
      </c>
      <c r="G100" s="84">
        <v>0</v>
      </c>
      <c r="H100" s="69">
        <v>0</v>
      </c>
      <c r="I100" s="69">
        <v>0</v>
      </c>
      <c r="J100" s="70">
        <v>0</v>
      </c>
    </row>
    <row r="101" spans="1:10" s="87" customFormat="1" ht="26.4" x14ac:dyDescent="0.25">
      <c r="A101" s="57" t="s">
        <v>72</v>
      </c>
      <c r="B101" s="59">
        <f>B102</f>
        <v>89400.7</v>
      </c>
      <c r="C101" s="59">
        <f t="shared" ref="C101:I101" si="37">C102</f>
        <v>0</v>
      </c>
      <c r="D101" s="59">
        <f t="shared" si="37"/>
        <v>89402.7</v>
      </c>
      <c r="E101" s="59">
        <f t="shared" si="37"/>
        <v>0</v>
      </c>
      <c r="F101" s="59">
        <f t="shared" si="37"/>
        <v>89404.7</v>
      </c>
      <c r="G101" s="59">
        <f t="shared" si="37"/>
        <v>0</v>
      </c>
      <c r="H101" s="59">
        <f t="shared" si="37"/>
        <v>89406.7</v>
      </c>
      <c r="I101" s="59">
        <f t="shared" si="37"/>
        <v>0</v>
      </c>
      <c r="J101" s="58">
        <v>0</v>
      </c>
    </row>
    <row r="102" spans="1:10" s="71" customFormat="1" x14ac:dyDescent="0.25">
      <c r="A102" s="81" t="s">
        <v>59</v>
      </c>
      <c r="B102" s="82">
        <f>B103+B105</f>
        <v>89400.7</v>
      </c>
      <c r="C102" s="82">
        <f t="shared" ref="C102:I102" si="38">C103+C105</f>
        <v>0</v>
      </c>
      <c r="D102" s="82">
        <f t="shared" si="38"/>
        <v>89402.7</v>
      </c>
      <c r="E102" s="82">
        <f t="shared" si="38"/>
        <v>0</v>
      </c>
      <c r="F102" s="82">
        <f t="shared" si="38"/>
        <v>89404.7</v>
      </c>
      <c r="G102" s="82">
        <f t="shared" si="38"/>
        <v>0</v>
      </c>
      <c r="H102" s="82">
        <f t="shared" si="38"/>
        <v>89406.7</v>
      </c>
      <c r="I102" s="82">
        <f t="shared" si="38"/>
        <v>0</v>
      </c>
      <c r="J102" s="83">
        <v>0</v>
      </c>
    </row>
    <row r="103" spans="1:10" s="71" customFormat="1" x14ac:dyDescent="0.25">
      <c r="A103" s="24" t="s">
        <v>10</v>
      </c>
      <c r="B103" s="7">
        <f>B104</f>
        <v>2412.5</v>
      </c>
      <c r="C103" s="7">
        <f t="shared" ref="C103:I103" si="39">C104</f>
        <v>0</v>
      </c>
      <c r="D103" s="7">
        <f t="shared" si="39"/>
        <v>2414.5</v>
      </c>
      <c r="E103" s="7">
        <f t="shared" si="39"/>
        <v>0</v>
      </c>
      <c r="F103" s="7">
        <f t="shared" si="39"/>
        <v>2416.5</v>
      </c>
      <c r="G103" s="7">
        <f t="shared" si="39"/>
        <v>0</v>
      </c>
      <c r="H103" s="7">
        <f t="shared" si="39"/>
        <v>2418.5</v>
      </c>
      <c r="I103" s="7">
        <f t="shared" si="39"/>
        <v>0</v>
      </c>
      <c r="J103" s="8">
        <v>0</v>
      </c>
    </row>
    <row r="104" spans="1:10" s="71" customFormat="1" x14ac:dyDescent="0.25">
      <c r="A104" s="6" t="s">
        <v>28</v>
      </c>
      <c r="B104" s="7">
        <v>2412.5</v>
      </c>
      <c r="C104" s="7">
        <v>0</v>
      </c>
      <c r="D104" s="7">
        <v>2414.5</v>
      </c>
      <c r="E104" s="7">
        <v>0</v>
      </c>
      <c r="F104" s="7">
        <v>2416.5</v>
      </c>
      <c r="G104" s="7">
        <v>0</v>
      </c>
      <c r="H104" s="7">
        <v>2418.5</v>
      </c>
      <c r="I104" s="7">
        <v>0</v>
      </c>
      <c r="J104" s="8">
        <v>0</v>
      </c>
    </row>
    <row r="105" spans="1:10" s="71" customFormat="1" x14ac:dyDescent="0.25">
      <c r="A105" s="24" t="s">
        <v>11</v>
      </c>
      <c r="B105" s="7">
        <f>B106+B107</f>
        <v>86988.2</v>
      </c>
      <c r="C105" s="7">
        <f t="shared" ref="C105:I105" si="40">C106+C107</f>
        <v>0</v>
      </c>
      <c r="D105" s="7">
        <f t="shared" si="40"/>
        <v>86988.2</v>
      </c>
      <c r="E105" s="7">
        <f t="shared" si="40"/>
        <v>0</v>
      </c>
      <c r="F105" s="7">
        <f t="shared" si="40"/>
        <v>86988.2</v>
      </c>
      <c r="G105" s="7">
        <f t="shared" si="40"/>
        <v>0</v>
      </c>
      <c r="H105" s="7">
        <f t="shared" si="40"/>
        <v>86988.2</v>
      </c>
      <c r="I105" s="7">
        <f t="shared" si="40"/>
        <v>0</v>
      </c>
      <c r="J105" s="8">
        <v>0</v>
      </c>
    </row>
    <row r="106" spans="1:10" s="71" customFormat="1" ht="26.4" x14ac:dyDescent="0.25">
      <c r="A106" s="6" t="s">
        <v>32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8">
        <v>0</v>
      </c>
    </row>
    <row r="107" spans="1:10" s="71" customFormat="1" ht="26.4" x14ac:dyDescent="0.25">
      <c r="A107" s="6" t="s">
        <v>34</v>
      </c>
      <c r="B107" s="7">
        <v>86988.2</v>
      </c>
      <c r="C107" s="7">
        <v>0</v>
      </c>
      <c r="D107" s="7">
        <v>86988.2</v>
      </c>
      <c r="E107" s="7">
        <v>0</v>
      </c>
      <c r="F107" s="7">
        <v>86988.2</v>
      </c>
      <c r="G107" s="7">
        <v>0</v>
      </c>
      <c r="H107" s="7">
        <v>86988.2</v>
      </c>
      <c r="I107" s="7">
        <v>0</v>
      </c>
      <c r="J107" s="8">
        <v>0</v>
      </c>
    </row>
    <row r="108" spans="1:10" s="71" customFormat="1" ht="26.4" x14ac:dyDescent="0.25">
      <c r="A108" s="68" t="s">
        <v>73</v>
      </c>
      <c r="B108" s="86">
        <f>B109+B126</f>
        <v>2781736</v>
      </c>
      <c r="C108" s="86">
        <f t="shared" ref="C108:I108" si="41">C109+C126</f>
        <v>3138435</v>
      </c>
      <c r="D108" s="86">
        <f t="shared" si="41"/>
        <v>2781750</v>
      </c>
      <c r="E108" s="86">
        <f t="shared" si="41"/>
        <v>3279349</v>
      </c>
      <c r="F108" s="86">
        <f t="shared" si="41"/>
        <v>2781764</v>
      </c>
      <c r="G108" s="86">
        <f t="shared" si="41"/>
        <v>3216859</v>
      </c>
      <c r="H108" s="86">
        <f t="shared" si="41"/>
        <v>2781778</v>
      </c>
      <c r="I108" s="86">
        <f t="shared" si="41"/>
        <v>3252849</v>
      </c>
      <c r="J108" s="70">
        <v>102.82</v>
      </c>
    </row>
    <row r="109" spans="1:10" s="87" customFormat="1" ht="26.4" x14ac:dyDescent="0.25">
      <c r="A109" s="57" t="s">
        <v>74</v>
      </c>
      <c r="B109" s="59">
        <f>B110+B113+B117+B123</f>
        <v>2779474.45</v>
      </c>
      <c r="C109" s="59">
        <f t="shared" ref="C109:I109" si="42">C110+C113+C117+C123</f>
        <v>3120915</v>
      </c>
      <c r="D109" s="59">
        <f t="shared" si="42"/>
        <v>2779480.45</v>
      </c>
      <c r="E109" s="59">
        <f t="shared" si="42"/>
        <v>3126629</v>
      </c>
      <c r="F109" s="59">
        <f t="shared" si="42"/>
        <v>2779486.45</v>
      </c>
      <c r="G109" s="59">
        <f t="shared" si="42"/>
        <v>3214139</v>
      </c>
      <c r="H109" s="59">
        <f t="shared" si="42"/>
        <v>2779492.45</v>
      </c>
      <c r="I109" s="59">
        <f t="shared" si="42"/>
        <v>3250129</v>
      </c>
      <c r="J109" s="58">
        <v>102.82</v>
      </c>
    </row>
    <row r="110" spans="1:10" s="71" customFormat="1" x14ac:dyDescent="0.25">
      <c r="A110" s="81" t="s">
        <v>77</v>
      </c>
      <c r="B110" s="82">
        <f>B111</f>
        <v>0</v>
      </c>
      <c r="C110" s="82">
        <f t="shared" ref="C110:I111" si="43">C111</f>
        <v>0</v>
      </c>
      <c r="D110" s="82">
        <f t="shared" si="43"/>
        <v>2</v>
      </c>
      <c r="E110" s="82">
        <f t="shared" si="43"/>
        <v>0</v>
      </c>
      <c r="F110" s="82">
        <f t="shared" si="43"/>
        <v>4</v>
      </c>
      <c r="G110" s="82">
        <f t="shared" si="43"/>
        <v>0</v>
      </c>
      <c r="H110" s="82">
        <f t="shared" si="43"/>
        <v>6</v>
      </c>
      <c r="I110" s="82">
        <f t="shared" si="43"/>
        <v>0</v>
      </c>
      <c r="J110" s="83">
        <v>0</v>
      </c>
    </row>
    <row r="111" spans="1:10" s="71" customFormat="1" x14ac:dyDescent="0.25">
      <c r="A111" s="24" t="s">
        <v>10</v>
      </c>
      <c r="B111" s="7">
        <f>B112</f>
        <v>0</v>
      </c>
      <c r="C111" s="7">
        <f t="shared" si="43"/>
        <v>0</v>
      </c>
      <c r="D111" s="7">
        <f t="shared" si="43"/>
        <v>2</v>
      </c>
      <c r="E111" s="7">
        <f t="shared" si="43"/>
        <v>0</v>
      </c>
      <c r="F111" s="7">
        <f t="shared" si="43"/>
        <v>4</v>
      </c>
      <c r="G111" s="7">
        <f t="shared" si="43"/>
        <v>0</v>
      </c>
      <c r="H111" s="7">
        <f t="shared" si="43"/>
        <v>6</v>
      </c>
      <c r="I111" s="7">
        <f t="shared" si="43"/>
        <v>0</v>
      </c>
      <c r="J111" s="8">
        <v>0</v>
      </c>
    </row>
    <row r="112" spans="1:10" s="71" customFormat="1" x14ac:dyDescent="0.25">
      <c r="A112" s="6" t="s">
        <v>29</v>
      </c>
      <c r="B112" s="7">
        <v>0</v>
      </c>
      <c r="C112" s="7">
        <v>0</v>
      </c>
      <c r="D112" s="7">
        <v>2</v>
      </c>
      <c r="E112" s="7">
        <v>0</v>
      </c>
      <c r="F112" s="7">
        <v>4</v>
      </c>
      <c r="G112" s="7">
        <v>0</v>
      </c>
      <c r="H112" s="7">
        <v>6</v>
      </c>
      <c r="I112" s="7">
        <v>0</v>
      </c>
      <c r="J112" s="8">
        <v>0</v>
      </c>
    </row>
    <row r="113" spans="1:10" s="71" customFormat="1" x14ac:dyDescent="0.25">
      <c r="A113" s="81" t="s">
        <v>60</v>
      </c>
      <c r="B113" s="82">
        <f>B114</f>
        <v>283643.92</v>
      </c>
      <c r="C113" s="82">
        <f t="shared" ref="C113:I113" si="44">C114</f>
        <v>222915</v>
      </c>
      <c r="D113" s="82">
        <f t="shared" si="44"/>
        <v>283643.92</v>
      </c>
      <c r="E113" s="82">
        <f t="shared" si="44"/>
        <v>228629</v>
      </c>
      <c r="F113" s="82">
        <f t="shared" si="44"/>
        <v>283643.92</v>
      </c>
      <c r="G113" s="82">
        <f t="shared" si="44"/>
        <v>228629</v>
      </c>
      <c r="H113" s="82">
        <f t="shared" si="44"/>
        <v>283643.92</v>
      </c>
      <c r="I113" s="82">
        <f t="shared" si="44"/>
        <v>228629</v>
      </c>
      <c r="J113" s="83">
        <v>100</v>
      </c>
    </row>
    <row r="114" spans="1:10" s="71" customFormat="1" x14ac:dyDescent="0.25">
      <c r="A114" s="24" t="s">
        <v>10</v>
      </c>
      <c r="B114" s="7">
        <f>B115+B116</f>
        <v>283643.92</v>
      </c>
      <c r="C114" s="7">
        <f t="shared" ref="C114:I114" si="45">C115+C116</f>
        <v>222915</v>
      </c>
      <c r="D114" s="7">
        <f t="shared" si="45"/>
        <v>283643.92</v>
      </c>
      <c r="E114" s="7">
        <f t="shared" si="45"/>
        <v>228629</v>
      </c>
      <c r="F114" s="7">
        <f t="shared" si="45"/>
        <v>283643.92</v>
      </c>
      <c r="G114" s="7">
        <f t="shared" si="45"/>
        <v>228629</v>
      </c>
      <c r="H114" s="7">
        <f t="shared" si="45"/>
        <v>283643.92</v>
      </c>
      <c r="I114" s="7">
        <f t="shared" si="45"/>
        <v>228629</v>
      </c>
      <c r="J114" s="8">
        <v>100</v>
      </c>
    </row>
    <row r="115" spans="1:10" s="71" customFormat="1" x14ac:dyDescent="0.25">
      <c r="A115" s="6" t="s">
        <v>28</v>
      </c>
      <c r="B115" s="7">
        <v>282385.23</v>
      </c>
      <c r="C115" s="7">
        <v>221715</v>
      </c>
      <c r="D115" s="7">
        <v>282385.23</v>
      </c>
      <c r="E115" s="7">
        <v>228129</v>
      </c>
      <c r="F115" s="7">
        <v>282385.23</v>
      </c>
      <c r="G115" s="7">
        <v>228129</v>
      </c>
      <c r="H115" s="7">
        <v>282385.23</v>
      </c>
      <c r="I115" s="7">
        <v>228129</v>
      </c>
      <c r="J115" s="8">
        <v>100</v>
      </c>
    </row>
    <row r="116" spans="1:10" s="71" customFormat="1" x14ac:dyDescent="0.25">
      <c r="A116" s="6" t="s">
        <v>29</v>
      </c>
      <c r="B116" s="7">
        <v>1258.69</v>
      </c>
      <c r="C116" s="7">
        <v>1200</v>
      </c>
      <c r="D116" s="7">
        <v>1258.69</v>
      </c>
      <c r="E116" s="7">
        <v>500</v>
      </c>
      <c r="F116" s="7">
        <v>1258.69</v>
      </c>
      <c r="G116" s="7">
        <v>500</v>
      </c>
      <c r="H116" s="7">
        <v>1258.69</v>
      </c>
      <c r="I116" s="7">
        <v>500</v>
      </c>
      <c r="J116" s="8">
        <v>100</v>
      </c>
    </row>
    <row r="117" spans="1:10" s="71" customFormat="1" x14ac:dyDescent="0.25">
      <c r="A117" s="81" t="s">
        <v>62</v>
      </c>
      <c r="B117" s="82">
        <f>B118+B121</f>
        <v>2494480.5300000003</v>
      </c>
      <c r="C117" s="82">
        <f t="shared" ref="C117:I117" si="46">C118+C121</f>
        <v>2898000</v>
      </c>
      <c r="D117" s="82">
        <f t="shared" si="46"/>
        <v>2494482.5300000003</v>
      </c>
      <c r="E117" s="82">
        <f t="shared" si="46"/>
        <v>2898000</v>
      </c>
      <c r="F117" s="82">
        <f t="shared" si="46"/>
        <v>2494484.5300000003</v>
      </c>
      <c r="G117" s="82">
        <f t="shared" si="46"/>
        <v>2985510</v>
      </c>
      <c r="H117" s="82">
        <f t="shared" si="46"/>
        <v>2494486.5300000003</v>
      </c>
      <c r="I117" s="82">
        <f t="shared" si="46"/>
        <v>3021500</v>
      </c>
      <c r="J117" s="83">
        <v>103.02</v>
      </c>
    </row>
    <row r="118" spans="1:10" s="71" customFormat="1" x14ac:dyDescent="0.25">
      <c r="A118" s="24" t="s">
        <v>10</v>
      </c>
      <c r="B118" s="7">
        <f>B119+B120</f>
        <v>2494480.5300000003</v>
      </c>
      <c r="C118" s="7">
        <f t="shared" ref="C118:I118" si="47">C119+C120</f>
        <v>2898000</v>
      </c>
      <c r="D118" s="7">
        <f t="shared" si="47"/>
        <v>2494480.5300000003</v>
      </c>
      <c r="E118" s="7">
        <f t="shared" si="47"/>
        <v>2898000</v>
      </c>
      <c r="F118" s="7">
        <f t="shared" si="47"/>
        <v>2494480.5300000003</v>
      </c>
      <c r="G118" s="7">
        <f t="shared" si="47"/>
        <v>2985510</v>
      </c>
      <c r="H118" s="7">
        <f t="shared" si="47"/>
        <v>2494480.5300000003</v>
      </c>
      <c r="I118" s="7">
        <f t="shared" si="47"/>
        <v>3021500</v>
      </c>
      <c r="J118" s="8">
        <v>103.02</v>
      </c>
    </row>
    <row r="119" spans="1:10" s="71" customFormat="1" x14ac:dyDescent="0.25">
      <c r="A119" s="6" t="s">
        <v>27</v>
      </c>
      <c r="B119" s="7">
        <v>2479363.1800000002</v>
      </c>
      <c r="C119" s="7">
        <v>2876000</v>
      </c>
      <c r="D119" s="7">
        <v>2479363.1800000002</v>
      </c>
      <c r="E119" s="7">
        <v>2876000</v>
      </c>
      <c r="F119" s="7">
        <v>2479363.1800000002</v>
      </c>
      <c r="G119" s="7">
        <v>2963510</v>
      </c>
      <c r="H119" s="7">
        <v>2479363.1800000002</v>
      </c>
      <c r="I119" s="7">
        <v>2999500</v>
      </c>
      <c r="J119" s="8">
        <v>103.03</v>
      </c>
    </row>
    <row r="120" spans="1:10" s="71" customFormat="1" x14ac:dyDescent="0.25">
      <c r="A120" s="6" t="s">
        <v>28</v>
      </c>
      <c r="B120" s="7">
        <v>15117.35</v>
      </c>
      <c r="C120" s="7">
        <v>22000</v>
      </c>
      <c r="D120" s="7">
        <v>15117.35</v>
      </c>
      <c r="E120" s="7">
        <v>22000</v>
      </c>
      <c r="F120" s="7">
        <v>15117.35</v>
      </c>
      <c r="G120" s="7">
        <v>22000</v>
      </c>
      <c r="H120" s="7">
        <v>15117.35</v>
      </c>
      <c r="I120" s="7">
        <v>22000</v>
      </c>
      <c r="J120" s="8">
        <v>100</v>
      </c>
    </row>
    <row r="121" spans="1:10" s="71" customFormat="1" x14ac:dyDescent="0.25">
      <c r="A121" s="24" t="s">
        <v>11</v>
      </c>
      <c r="B121" s="7">
        <f>B122</f>
        <v>0</v>
      </c>
      <c r="C121" s="7">
        <f t="shared" ref="C121:I121" si="48">C122</f>
        <v>0</v>
      </c>
      <c r="D121" s="7">
        <f t="shared" si="48"/>
        <v>2</v>
      </c>
      <c r="E121" s="7">
        <f t="shared" si="48"/>
        <v>0</v>
      </c>
      <c r="F121" s="7">
        <f t="shared" si="48"/>
        <v>4</v>
      </c>
      <c r="G121" s="7">
        <f t="shared" si="48"/>
        <v>0</v>
      </c>
      <c r="H121" s="7">
        <f t="shared" si="48"/>
        <v>6</v>
      </c>
      <c r="I121" s="7">
        <f t="shared" si="48"/>
        <v>0</v>
      </c>
      <c r="J121" s="8">
        <v>0</v>
      </c>
    </row>
    <row r="122" spans="1:10" s="71" customFormat="1" x14ac:dyDescent="0.25">
      <c r="A122" s="6" t="s">
        <v>33</v>
      </c>
      <c r="B122" s="7">
        <v>0</v>
      </c>
      <c r="C122" s="7">
        <v>0</v>
      </c>
      <c r="D122" s="7">
        <v>2</v>
      </c>
      <c r="E122" s="7">
        <v>0</v>
      </c>
      <c r="F122" s="7">
        <v>4</v>
      </c>
      <c r="G122" s="7">
        <v>0</v>
      </c>
      <c r="H122" s="7">
        <v>6</v>
      </c>
      <c r="I122" s="7">
        <v>0</v>
      </c>
      <c r="J122" s="8">
        <v>0</v>
      </c>
    </row>
    <row r="123" spans="1:10" s="71" customFormat="1" x14ac:dyDescent="0.25">
      <c r="A123" s="81" t="s">
        <v>79</v>
      </c>
      <c r="B123" s="82">
        <f>B124</f>
        <v>1350</v>
      </c>
      <c r="C123" s="82">
        <f t="shared" ref="C123:I124" si="49">C124</f>
        <v>0</v>
      </c>
      <c r="D123" s="82">
        <f t="shared" si="49"/>
        <v>1352</v>
      </c>
      <c r="E123" s="82">
        <f t="shared" si="49"/>
        <v>0</v>
      </c>
      <c r="F123" s="82">
        <f t="shared" si="49"/>
        <v>1354</v>
      </c>
      <c r="G123" s="82">
        <f t="shared" si="49"/>
        <v>0</v>
      </c>
      <c r="H123" s="82">
        <f t="shared" si="49"/>
        <v>1356</v>
      </c>
      <c r="I123" s="82">
        <f t="shared" si="49"/>
        <v>0</v>
      </c>
      <c r="J123" s="83">
        <v>0</v>
      </c>
    </row>
    <row r="124" spans="1:10" s="71" customFormat="1" x14ac:dyDescent="0.25">
      <c r="A124" s="24" t="s">
        <v>10</v>
      </c>
      <c r="B124" s="7">
        <f>B125</f>
        <v>1350</v>
      </c>
      <c r="C124" s="7">
        <f t="shared" si="49"/>
        <v>0</v>
      </c>
      <c r="D124" s="7">
        <f t="shared" si="49"/>
        <v>1352</v>
      </c>
      <c r="E124" s="7">
        <f t="shared" si="49"/>
        <v>0</v>
      </c>
      <c r="F124" s="7">
        <f t="shared" si="49"/>
        <v>1354</v>
      </c>
      <c r="G124" s="7">
        <f t="shared" si="49"/>
        <v>0</v>
      </c>
      <c r="H124" s="7">
        <f t="shared" si="49"/>
        <v>1356</v>
      </c>
      <c r="I124" s="7">
        <f t="shared" si="49"/>
        <v>0</v>
      </c>
      <c r="J124" s="8">
        <v>0</v>
      </c>
    </row>
    <row r="125" spans="1:10" s="71" customFormat="1" x14ac:dyDescent="0.25">
      <c r="A125" s="6" t="s">
        <v>28</v>
      </c>
      <c r="B125" s="7">
        <v>1350</v>
      </c>
      <c r="C125" s="7">
        <v>0</v>
      </c>
      <c r="D125" s="7">
        <v>1352</v>
      </c>
      <c r="E125" s="7">
        <v>0</v>
      </c>
      <c r="F125" s="7">
        <v>1354</v>
      </c>
      <c r="G125" s="7">
        <v>0</v>
      </c>
      <c r="H125" s="7">
        <v>1356</v>
      </c>
      <c r="I125" s="7">
        <v>0</v>
      </c>
      <c r="J125" s="8">
        <v>0</v>
      </c>
    </row>
    <row r="126" spans="1:10" s="87" customFormat="1" x14ac:dyDescent="0.25">
      <c r="A126" s="57" t="s">
        <v>75</v>
      </c>
      <c r="B126" s="59">
        <f>B127+B132+B135+B138+B141</f>
        <v>2261.5500000000002</v>
      </c>
      <c r="C126" s="59">
        <f t="shared" ref="C126:I126" si="50">C127+C132+C135+C138+C141</f>
        <v>17520</v>
      </c>
      <c r="D126" s="59">
        <f t="shared" si="50"/>
        <v>2269.5500000000002</v>
      </c>
      <c r="E126" s="59">
        <f t="shared" si="50"/>
        <v>152720</v>
      </c>
      <c r="F126" s="59">
        <f t="shared" si="50"/>
        <v>2277.5500000000002</v>
      </c>
      <c r="G126" s="59">
        <f t="shared" si="50"/>
        <v>2720</v>
      </c>
      <c r="H126" s="59">
        <f t="shared" si="50"/>
        <v>2285.5500000000002</v>
      </c>
      <c r="I126" s="59">
        <f t="shared" si="50"/>
        <v>2720</v>
      </c>
      <c r="J126" s="58">
        <v>100</v>
      </c>
    </row>
    <row r="127" spans="1:10" s="71" customFormat="1" x14ac:dyDescent="0.25">
      <c r="A127" s="81" t="s">
        <v>60</v>
      </c>
      <c r="B127" s="82">
        <f>B128</f>
        <v>2022.21</v>
      </c>
      <c r="C127" s="82">
        <f t="shared" ref="C127:I127" si="51">C128</f>
        <v>14000</v>
      </c>
      <c r="D127" s="82">
        <f t="shared" si="51"/>
        <v>2022.21</v>
      </c>
      <c r="E127" s="82">
        <f t="shared" si="51"/>
        <v>200</v>
      </c>
      <c r="F127" s="82">
        <f t="shared" si="51"/>
        <v>2022.21</v>
      </c>
      <c r="G127" s="82">
        <f t="shared" si="51"/>
        <v>200</v>
      </c>
      <c r="H127" s="82">
        <f t="shared" si="51"/>
        <v>2022.21</v>
      </c>
      <c r="I127" s="82">
        <f t="shared" si="51"/>
        <v>200</v>
      </c>
      <c r="J127" s="83">
        <v>100</v>
      </c>
    </row>
    <row r="128" spans="1:10" s="71" customFormat="1" x14ac:dyDescent="0.25">
      <c r="A128" s="24" t="s">
        <v>11</v>
      </c>
      <c r="B128" s="7">
        <f>B130+B131+B129</f>
        <v>2022.21</v>
      </c>
      <c r="C128" s="7">
        <f t="shared" ref="C128:I128" si="52">C130+C131+C129</f>
        <v>14000</v>
      </c>
      <c r="D128" s="7">
        <f t="shared" si="52"/>
        <v>2022.21</v>
      </c>
      <c r="E128" s="7">
        <f t="shared" si="52"/>
        <v>200</v>
      </c>
      <c r="F128" s="7">
        <f t="shared" si="52"/>
        <v>2022.21</v>
      </c>
      <c r="G128" s="7">
        <f t="shared" si="52"/>
        <v>200</v>
      </c>
      <c r="H128" s="7">
        <f t="shared" si="52"/>
        <v>2022.21</v>
      </c>
      <c r="I128" s="7">
        <f t="shared" si="52"/>
        <v>200</v>
      </c>
      <c r="J128" s="8">
        <v>100</v>
      </c>
    </row>
    <row r="129" spans="1:10" s="71" customFormat="1" ht="26.4" x14ac:dyDescent="0.25">
      <c r="A129" s="6" t="s">
        <v>32</v>
      </c>
      <c r="B129" s="7">
        <v>293.67</v>
      </c>
      <c r="C129" s="7">
        <v>0</v>
      </c>
      <c r="D129" s="7">
        <v>293.67</v>
      </c>
      <c r="E129" s="7">
        <v>0</v>
      </c>
      <c r="F129" s="7">
        <v>293.67</v>
      </c>
      <c r="G129" s="7">
        <v>0</v>
      </c>
      <c r="H129" s="7">
        <v>293.67</v>
      </c>
      <c r="I129" s="7">
        <v>0</v>
      </c>
      <c r="J129" s="8">
        <v>100</v>
      </c>
    </row>
    <row r="130" spans="1:10" s="71" customFormat="1" x14ac:dyDescent="0.25">
      <c r="A130" s="6" t="s">
        <v>33</v>
      </c>
      <c r="B130" s="7">
        <v>1728.54</v>
      </c>
      <c r="C130" s="7">
        <v>1400</v>
      </c>
      <c r="D130" s="7">
        <v>1728.54</v>
      </c>
      <c r="E130" s="7">
        <v>100</v>
      </c>
      <c r="F130" s="7">
        <v>1728.54</v>
      </c>
      <c r="G130" s="7">
        <v>100</v>
      </c>
      <c r="H130" s="7">
        <v>1728.54</v>
      </c>
      <c r="I130" s="7">
        <v>100</v>
      </c>
      <c r="J130" s="8">
        <v>100</v>
      </c>
    </row>
    <row r="131" spans="1:10" s="71" customFormat="1" ht="26.4" x14ac:dyDescent="0.25">
      <c r="A131" s="6" t="s">
        <v>34</v>
      </c>
      <c r="B131" s="7">
        <v>0</v>
      </c>
      <c r="C131" s="7">
        <v>12600</v>
      </c>
      <c r="D131" s="7">
        <v>0</v>
      </c>
      <c r="E131" s="7">
        <v>100</v>
      </c>
      <c r="F131" s="7">
        <v>0</v>
      </c>
      <c r="G131" s="7">
        <v>100</v>
      </c>
      <c r="H131" s="7">
        <v>0</v>
      </c>
      <c r="I131" s="7">
        <v>100</v>
      </c>
      <c r="J131" s="8">
        <v>100</v>
      </c>
    </row>
    <row r="132" spans="1:10" s="71" customFormat="1" x14ac:dyDescent="0.25">
      <c r="A132" s="81" t="s">
        <v>62</v>
      </c>
      <c r="B132" s="82">
        <f>B133</f>
        <v>0</v>
      </c>
      <c r="C132" s="82">
        <f t="shared" ref="C132:I133" si="53">C133</f>
        <v>1000</v>
      </c>
      <c r="D132" s="82">
        <f t="shared" si="53"/>
        <v>2</v>
      </c>
      <c r="E132" s="82">
        <f t="shared" si="53"/>
        <v>151000</v>
      </c>
      <c r="F132" s="82">
        <f t="shared" si="53"/>
        <v>4</v>
      </c>
      <c r="G132" s="82">
        <f t="shared" si="53"/>
        <v>1000</v>
      </c>
      <c r="H132" s="82">
        <f t="shared" si="53"/>
        <v>6</v>
      </c>
      <c r="I132" s="82">
        <f t="shared" si="53"/>
        <v>1000</v>
      </c>
      <c r="J132" s="83">
        <v>100</v>
      </c>
    </row>
    <row r="133" spans="1:10" s="71" customFormat="1" x14ac:dyDescent="0.25">
      <c r="A133" s="24" t="s">
        <v>11</v>
      </c>
      <c r="B133" s="7">
        <f>B134</f>
        <v>0</v>
      </c>
      <c r="C133" s="7">
        <f t="shared" si="53"/>
        <v>1000</v>
      </c>
      <c r="D133" s="7">
        <f t="shared" si="53"/>
        <v>2</v>
      </c>
      <c r="E133" s="7">
        <f t="shared" si="53"/>
        <v>151000</v>
      </c>
      <c r="F133" s="7">
        <f t="shared" si="53"/>
        <v>4</v>
      </c>
      <c r="G133" s="7">
        <f t="shared" si="53"/>
        <v>1000</v>
      </c>
      <c r="H133" s="7">
        <f t="shared" si="53"/>
        <v>6</v>
      </c>
      <c r="I133" s="7">
        <f t="shared" si="53"/>
        <v>1000</v>
      </c>
      <c r="J133" s="8">
        <v>100</v>
      </c>
    </row>
    <row r="134" spans="1:10" s="71" customFormat="1" x14ac:dyDescent="0.25">
      <c r="A134" s="6" t="s">
        <v>33</v>
      </c>
      <c r="B134" s="7">
        <v>0</v>
      </c>
      <c r="C134" s="7">
        <v>1000</v>
      </c>
      <c r="D134" s="7">
        <v>2</v>
      </c>
      <c r="E134" s="7">
        <v>151000</v>
      </c>
      <c r="F134" s="7">
        <v>4</v>
      </c>
      <c r="G134" s="7">
        <v>1000</v>
      </c>
      <c r="H134" s="7">
        <v>6</v>
      </c>
      <c r="I134" s="7">
        <v>1000</v>
      </c>
      <c r="J134" s="8">
        <v>100</v>
      </c>
    </row>
    <row r="135" spans="1:10" s="71" customFormat="1" x14ac:dyDescent="0.25">
      <c r="A135" s="81" t="s">
        <v>85</v>
      </c>
      <c r="B135" s="82">
        <f>B136</f>
        <v>0</v>
      </c>
      <c r="C135" s="82">
        <f t="shared" ref="C135:I136" si="54">C136</f>
        <v>0</v>
      </c>
      <c r="D135" s="82">
        <f t="shared" si="54"/>
        <v>2</v>
      </c>
      <c r="E135" s="82">
        <f t="shared" si="54"/>
        <v>0</v>
      </c>
      <c r="F135" s="82">
        <f t="shared" si="54"/>
        <v>4</v>
      </c>
      <c r="G135" s="82">
        <f t="shared" si="54"/>
        <v>0</v>
      </c>
      <c r="H135" s="82">
        <f t="shared" si="54"/>
        <v>6</v>
      </c>
      <c r="I135" s="82">
        <f t="shared" si="54"/>
        <v>0</v>
      </c>
      <c r="J135" s="83">
        <v>100</v>
      </c>
    </row>
    <row r="136" spans="1:10" s="71" customFormat="1" x14ac:dyDescent="0.25">
      <c r="A136" s="24" t="s">
        <v>11</v>
      </c>
      <c r="B136" s="7">
        <f>B137</f>
        <v>0</v>
      </c>
      <c r="C136" s="7">
        <f t="shared" si="54"/>
        <v>0</v>
      </c>
      <c r="D136" s="7">
        <f t="shared" si="54"/>
        <v>2</v>
      </c>
      <c r="E136" s="7">
        <f t="shared" si="54"/>
        <v>0</v>
      </c>
      <c r="F136" s="7">
        <f t="shared" si="54"/>
        <v>4</v>
      </c>
      <c r="G136" s="7">
        <f t="shared" si="54"/>
        <v>0</v>
      </c>
      <c r="H136" s="7">
        <f t="shared" si="54"/>
        <v>6</v>
      </c>
      <c r="I136" s="7">
        <f t="shared" si="54"/>
        <v>0</v>
      </c>
      <c r="J136" s="8">
        <v>100</v>
      </c>
    </row>
    <row r="137" spans="1:10" s="71" customFormat="1" x14ac:dyDescent="0.25">
      <c r="A137" s="6" t="s">
        <v>33</v>
      </c>
      <c r="B137" s="7">
        <v>0</v>
      </c>
      <c r="C137" s="7">
        <v>0</v>
      </c>
      <c r="D137" s="7">
        <v>2</v>
      </c>
      <c r="E137" s="7">
        <v>0</v>
      </c>
      <c r="F137" s="7">
        <v>4</v>
      </c>
      <c r="G137" s="7">
        <v>0</v>
      </c>
      <c r="H137" s="7">
        <v>6</v>
      </c>
      <c r="I137" s="7">
        <v>0</v>
      </c>
      <c r="J137" s="8">
        <v>100</v>
      </c>
    </row>
    <row r="138" spans="1:10" s="71" customFormat="1" x14ac:dyDescent="0.25">
      <c r="A138" s="81" t="s">
        <v>79</v>
      </c>
      <c r="B138" s="82">
        <f>B139</f>
        <v>2.13</v>
      </c>
      <c r="C138" s="82">
        <f t="shared" ref="C138:I139" si="55">C139</f>
        <v>2000</v>
      </c>
      <c r="D138" s="82">
        <f t="shared" si="55"/>
        <v>4.13</v>
      </c>
      <c r="E138" s="82">
        <f t="shared" si="55"/>
        <v>1000</v>
      </c>
      <c r="F138" s="82">
        <f t="shared" si="55"/>
        <v>6.13</v>
      </c>
      <c r="G138" s="82">
        <f t="shared" si="55"/>
        <v>1000</v>
      </c>
      <c r="H138" s="82">
        <f t="shared" si="55"/>
        <v>8.1300000000000008</v>
      </c>
      <c r="I138" s="82">
        <f t="shared" si="55"/>
        <v>1000</v>
      </c>
      <c r="J138" s="83">
        <v>100</v>
      </c>
    </row>
    <row r="139" spans="1:10" s="71" customFormat="1" x14ac:dyDescent="0.25">
      <c r="A139" s="24" t="s">
        <v>11</v>
      </c>
      <c r="B139" s="7">
        <f>B140</f>
        <v>2.13</v>
      </c>
      <c r="C139" s="7">
        <f t="shared" si="55"/>
        <v>2000</v>
      </c>
      <c r="D139" s="7">
        <f t="shared" si="55"/>
        <v>4.13</v>
      </c>
      <c r="E139" s="7">
        <f t="shared" si="55"/>
        <v>1000</v>
      </c>
      <c r="F139" s="7">
        <f t="shared" si="55"/>
        <v>6.13</v>
      </c>
      <c r="G139" s="7">
        <f t="shared" si="55"/>
        <v>1000</v>
      </c>
      <c r="H139" s="7">
        <f t="shared" si="55"/>
        <v>8.1300000000000008</v>
      </c>
      <c r="I139" s="7">
        <f t="shared" si="55"/>
        <v>1000</v>
      </c>
      <c r="J139" s="8">
        <v>100</v>
      </c>
    </row>
    <row r="140" spans="1:10" s="71" customFormat="1" x14ac:dyDescent="0.25">
      <c r="A140" s="6" t="s">
        <v>33</v>
      </c>
      <c r="B140" s="7">
        <v>2.13</v>
      </c>
      <c r="C140" s="7">
        <v>2000</v>
      </c>
      <c r="D140" s="7">
        <v>4.13</v>
      </c>
      <c r="E140" s="7">
        <v>1000</v>
      </c>
      <c r="F140" s="7">
        <v>6.13</v>
      </c>
      <c r="G140" s="7">
        <v>1000</v>
      </c>
      <c r="H140" s="7">
        <v>8.1300000000000008</v>
      </c>
      <c r="I140" s="7">
        <v>1000</v>
      </c>
      <c r="J140" s="8">
        <v>100</v>
      </c>
    </row>
    <row r="141" spans="1:10" s="71" customFormat="1" x14ac:dyDescent="0.25">
      <c r="A141" s="81" t="s">
        <v>80</v>
      </c>
      <c r="B141" s="82">
        <f>B142</f>
        <v>237.21</v>
      </c>
      <c r="C141" s="82">
        <f t="shared" ref="C141:I142" si="56">C142</f>
        <v>520</v>
      </c>
      <c r="D141" s="82">
        <f t="shared" si="56"/>
        <v>239.21</v>
      </c>
      <c r="E141" s="82">
        <f t="shared" si="56"/>
        <v>520</v>
      </c>
      <c r="F141" s="82">
        <f t="shared" si="56"/>
        <v>241.21</v>
      </c>
      <c r="G141" s="82">
        <f t="shared" si="56"/>
        <v>520</v>
      </c>
      <c r="H141" s="82">
        <f t="shared" si="56"/>
        <v>243.21</v>
      </c>
      <c r="I141" s="82">
        <f t="shared" si="56"/>
        <v>520</v>
      </c>
      <c r="J141" s="83">
        <v>100</v>
      </c>
    </row>
    <row r="142" spans="1:10" s="71" customFormat="1" x14ac:dyDescent="0.25">
      <c r="A142" s="24" t="s">
        <v>11</v>
      </c>
      <c r="B142" s="7">
        <f>B143</f>
        <v>237.21</v>
      </c>
      <c r="C142" s="7">
        <f t="shared" si="56"/>
        <v>520</v>
      </c>
      <c r="D142" s="7">
        <f t="shared" si="56"/>
        <v>239.21</v>
      </c>
      <c r="E142" s="7">
        <f t="shared" si="56"/>
        <v>520</v>
      </c>
      <c r="F142" s="7">
        <f t="shared" si="56"/>
        <v>241.21</v>
      </c>
      <c r="G142" s="7">
        <f t="shared" si="56"/>
        <v>520</v>
      </c>
      <c r="H142" s="7">
        <f t="shared" si="56"/>
        <v>243.21</v>
      </c>
      <c r="I142" s="7">
        <f t="shared" si="56"/>
        <v>520</v>
      </c>
      <c r="J142" s="8">
        <v>100</v>
      </c>
    </row>
    <row r="143" spans="1:10" s="71" customFormat="1" x14ac:dyDescent="0.25">
      <c r="A143" s="6" t="s">
        <v>33</v>
      </c>
      <c r="B143" s="7">
        <v>237.21</v>
      </c>
      <c r="C143" s="7">
        <v>520</v>
      </c>
      <c r="D143" s="7">
        <v>239.21</v>
      </c>
      <c r="E143" s="7">
        <v>520</v>
      </c>
      <c r="F143" s="7">
        <v>241.21</v>
      </c>
      <c r="G143" s="7">
        <v>520</v>
      </c>
      <c r="H143" s="7">
        <v>243.21</v>
      </c>
      <c r="I143" s="7">
        <v>520</v>
      </c>
      <c r="J143" s="8">
        <v>100</v>
      </c>
    </row>
    <row r="144" spans="1:10" ht="16.2" customHeight="1" x14ac:dyDescent="0.25"/>
    <row r="145" spans="1:7" ht="16.2" customHeight="1" x14ac:dyDescent="0.25"/>
    <row r="146" spans="1:7" ht="16.2" customHeight="1" x14ac:dyDescent="0.25">
      <c r="A146" s="89" t="s">
        <v>108</v>
      </c>
    </row>
    <row r="147" spans="1:7" ht="16.2" customHeight="1" x14ac:dyDescent="0.25">
      <c r="A147" s="89" t="s">
        <v>92</v>
      </c>
    </row>
    <row r="148" spans="1:7" ht="16.2" customHeight="1" x14ac:dyDescent="0.25"/>
    <row r="149" spans="1:7" ht="16.2" customHeight="1" x14ac:dyDescent="0.25"/>
    <row r="150" spans="1:7" ht="16.2" customHeight="1" x14ac:dyDescent="0.25">
      <c r="A150" s="89" t="s">
        <v>107</v>
      </c>
      <c r="E150" s="90" t="s">
        <v>93</v>
      </c>
    </row>
    <row r="151" spans="1:7" ht="16.2" customHeight="1" x14ac:dyDescent="0.25">
      <c r="E151" s="90" t="s">
        <v>94</v>
      </c>
    </row>
    <row r="152" spans="1:7" ht="16.2" customHeight="1" x14ac:dyDescent="0.25"/>
    <row r="153" spans="1:7" ht="16.2" customHeight="1" x14ac:dyDescent="0.25"/>
    <row r="154" spans="1:7" ht="16.2" customHeight="1" x14ac:dyDescent="0.25">
      <c r="E154" s="130"/>
      <c r="F154" s="130"/>
      <c r="G154" s="131"/>
    </row>
    <row r="155" spans="1:7" ht="16.2" customHeight="1" x14ac:dyDescent="0.25"/>
    <row r="156" spans="1:7" ht="16.2" customHeight="1" x14ac:dyDescent="0.25"/>
    <row r="157" spans="1:7" ht="16.2" customHeight="1" x14ac:dyDescent="0.25"/>
    <row r="158" spans="1:7" ht="16.2" customHeight="1" x14ac:dyDescent="0.25"/>
    <row r="159" spans="1:7" ht="16.2" customHeight="1" x14ac:dyDescent="0.25"/>
    <row r="160" spans="1:7" ht="16.2" customHeight="1" x14ac:dyDescent="0.25"/>
    <row r="161" ht="16.2" customHeight="1" x14ac:dyDescent="0.25"/>
    <row r="162" ht="16.2" customHeight="1" x14ac:dyDescent="0.25"/>
    <row r="163" ht="16.2" customHeight="1" x14ac:dyDescent="0.25"/>
    <row r="164" ht="16.2" customHeight="1" x14ac:dyDescent="0.25"/>
    <row r="165" ht="16.2" customHeight="1" x14ac:dyDescent="0.25"/>
    <row r="166" ht="16.2" customHeight="1" x14ac:dyDescent="0.25"/>
    <row r="167" ht="16.2" customHeight="1" x14ac:dyDescent="0.25"/>
    <row r="168" ht="16.2" customHeight="1" x14ac:dyDescent="0.25"/>
    <row r="169" ht="16.2" customHeight="1" x14ac:dyDescent="0.25"/>
    <row r="170" ht="16.2" customHeight="1" x14ac:dyDescent="0.25"/>
    <row r="171" ht="16.2" customHeight="1" x14ac:dyDescent="0.25"/>
    <row r="172" ht="16.2" customHeight="1" x14ac:dyDescent="0.25"/>
    <row r="173" ht="16.2" customHeight="1" x14ac:dyDescent="0.25"/>
    <row r="174" ht="16.2" customHeight="1" x14ac:dyDescent="0.25"/>
    <row r="175" ht="16.2" customHeight="1" x14ac:dyDescent="0.25"/>
    <row r="176" ht="16.2" customHeight="1" x14ac:dyDescent="0.25"/>
    <row r="177" ht="16.2" customHeight="1" x14ac:dyDescent="0.25"/>
    <row r="178" ht="16.2" customHeight="1" x14ac:dyDescent="0.25"/>
    <row r="179" ht="16.2" customHeight="1" x14ac:dyDescent="0.25"/>
    <row r="180" ht="16.2" customHeight="1" x14ac:dyDescent="0.25"/>
    <row r="181" ht="16.2" customHeight="1" x14ac:dyDescent="0.25"/>
    <row r="182" ht="16.2" customHeight="1" x14ac:dyDescent="0.25"/>
    <row r="183" ht="16.2" customHeight="1" x14ac:dyDescent="0.25"/>
    <row r="184" ht="16.2" customHeight="1" x14ac:dyDescent="0.25"/>
    <row r="185" ht="16.2" customHeight="1" x14ac:dyDescent="0.25"/>
    <row r="186" ht="16.2" customHeight="1" x14ac:dyDescent="0.25"/>
    <row r="187" ht="16.2" customHeight="1" x14ac:dyDescent="0.25"/>
    <row r="188" ht="16.2" customHeight="1" x14ac:dyDescent="0.25"/>
    <row r="189" ht="16.2" customHeight="1" x14ac:dyDescent="0.25"/>
    <row r="190" ht="16.2" customHeight="1" x14ac:dyDescent="0.25"/>
    <row r="191" ht="16.2" customHeight="1" x14ac:dyDescent="0.25"/>
    <row r="192" ht="16.2" customHeight="1" x14ac:dyDescent="0.25"/>
    <row r="193" ht="16.2" customHeight="1" x14ac:dyDescent="0.25"/>
    <row r="194" ht="16.2" customHeight="1" x14ac:dyDescent="0.25"/>
    <row r="195" ht="16.2" customHeight="1" x14ac:dyDescent="0.25"/>
    <row r="196" ht="16.2" customHeight="1" x14ac:dyDescent="0.25"/>
    <row r="197" ht="16.2" customHeight="1" x14ac:dyDescent="0.25"/>
    <row r="198" ht="16.2" customHeight="1" x14ac:dyDescent="0.25"/>
    <row r="199" ht="16.2" customHeight="1" x14ac:dyDescent="0.25"/>
    <row r="200" ht="16.2" customHeight="1" x14ac:dyDescent="0.25"/>
    <row r="201" ht="16.2" customHeight="1" x14ac:dyDescent="0.25"/>
    <row r="202" ht="16.2" customHeight="1" x14ac:dyDescent="0.25"/>
    <row r="203" ht="16.2" customHeight="1" x14ac:dyDescent="0.25"/>
    <row r="204" ht="16.2" customHeight="1" x14ac:dyDescent="0.25"/>
    <row r="205" ht="16.2" customHeight="1" x14ac:dyDescent="0.25"/>
    <row r="206" ht="16.2" customHeight="1" x14ac:dyDescent="0.25"/>
    <row r="207" ht="16.2" customHeight="1" x14ac:dyDescent="0.25"/>
    <row r="208" ht="16.2" customHeight="1" x14ac:dyDescent="0.25"/>
    <row r="209" ht="16.2" customHeight="1" x14ac:dyDescent="0.25"/>
    <row r="210" ht="16.2" customHeight="1" x14ac:dyDescent="0.25"/>
    <row r="211" ht="16.2" customHeight="1" x14ac:dyDescent="0.25"/>
    <row r="212" ht="16.2" customHeight="1" x14ac:dyDescent="0.25"/>
    <row r="213" ht="16.2" customHeight="1" x14ac:dyDescent="0.25"/>
    <row r="214" ht="16.2" customHeight="1" x14ac:dyDescent="0.25"/>
    <row r="215" ht="16.2" customHeight="1" x14ac:dyDescent="0.25"/>
    <row r="216" ht="16.2" customHeight="1" x14ac:dyDescent="0.25"/>
    <row r="217" ht="16.2" customHeight="1" x14ac:dyDescent="0.25"/>
    <row r="218" ht="16.2" customHeight="1" x14ac:dyDescent="0.25"/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PR. I RAS.PREMA EKONOM</vt:lpstr>
      <vt:lpstr>PRIHODI I RASHODI PO IZVORIMA</vt:lpstr>
      <vt:lpstr>PREMA FUNKCIJSKOJ</vt:lpstr>
      <vt:lpstr>RAČUN FINANCIRANJA</vt:lpstr>
      <vt:lpstr>RAČUN FIN. PREMA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Patricia Magić</cp:lastModifiedBy>
  <cp:lastPrinted>2025-10-28T06:35:52Z</cp:lastPrinted>
  <dcterms:created xsi:type="dcterms:W3CDTF">2024-10-21T06:24:32Z</dcterms:created>
  <dcterms:modified xsi:type="dcterms:W3CDTF">2025-10-28T06:36:07Z</dcterms:modified>
</cp:coreProperties>
</file>